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504" activeTab="0"/>
  </bookViews>
  <sheets>
    <sheet name="7-11 лет" sheetId="1" r:id="rId1"/>
    <sheet name="11-18 лет" sheetId="2" r:id="rId2"/>
    <sheet name="7-11 л" sheetId="3" r:id="rId3"/>
    <sheet name="11-18 л" sheetId="4" r:id="rId4"/>
  </sheets>
  <definedNames>
    <definedName name="_xlnm.Print_Area" localSheetId="0">'7-11 лет'!$A$1:$N$269</definedName>
  </definedNames>
  <calcPr fullCalcOnLoad="1"/>
</workbook>
</file>

<file path=xl/sharedStrings.xml><?xml version="1.0" encoding="utf-8"?>
<sst xmlns="http://schemas.openxmlformats.org/spreadsheetml/2006/main" count="1372" uniqueCount="226">
  <si>
    <t>ПРИМЕРНОЕ 12-ДНЕВНОЕ МЕНЮ ГОРЯЧИХ ШКОЛЬНЫХЗАВТРАКОВ И ОБЕДОВ В ОБРАЗОВАТЕЛЬНЫХ УЧРЕЖДЕНИЯХ АЛНАШСКОГО РАЙОНА</t>
  </si>
  <si>
    <t>Сезон: осенне-зимний 21-22год</t>
  </si>
  <si>
    <t>Для возрастной категории 7-11 лет</t>
  </si>
  <si>
    <t>№ рецепта</t>
  </si>
  <si>
    <t>Прием пищи, наименование блюда</t>
  </si>
  <si>
    <t xml:space="preserve">Масса порции, г 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</si>
  <si>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</si>
  <si>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</si>
  <si>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</si>
  <si>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</si>
  <si>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</si>
  <si>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</si>
  <si>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</si>
  <si>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В1</t>
  </si>
  <si>
    <t>С</t>
  </si>
  <si>
    <t>А</t>
  </si>
  <si>
    <t>Ca</t>
  </si>
  <si>
    <t>Р</t>
  </si>
  <si>
    <t>Mg</t>
  </si>
  <si>
    <t>Fe</t>
  </si>
  <si>
    <t>День №1 (понедельник)</t>
  </si>
  <si>
    <t>Завтрак:</t>
  </si>
  <si>
    <t>168(3)</t>
  </si>
  <si>
    <t xml:space="preserve">Каша молочная пшенная с маслом сливочным </t>
  </si>
  <si>
    <t>Хлеб пшеничный</t>
  </si>
  <si>
    <t>392(3)</t>
  </si>
  <si>
    <t>Чай с сахаром</t>
  </si>
  <si>
    <t>Масло сливочное порционно</t>
  </si>
  <si>
    <t>Итого завтрак:</t>
  </si>
  <si>
    <t>Обед:</t>
  </si>
  <si>
    <t>13(1)</t>
  </si>
  <si>
    <t>Салат из свежей капусты</t>
  </si>
  <si>
    <t>46(1), 108(3)</t>
  </si>
  <si>
    <t>Суп с макаронными изделиями с мясом птицы</t>
  </si>
  <si>
    <t>304(3)</t>
  </si>
  <si>
    <t>Плов из птицы</t>
  </si>
  <si>
    <t>393(3)</t>
  </si>
  <si>
    <t>Чай с лимоном</t>
  </si>
  <si>
    <t>Итого обед:</t>
  </si>
  <si>
    <t>Группа продленного дня</t>
  </si>
  <si>
    <t>3(3)</t>
  </si>
  <si>
    <t>Бутерброд с сыром</t>
  </si>
  <si>
    <t>40/15</t>
  </si>
  <si>
    <t>Банан</t>
  </si>
  <si>
    <t>Итого ГПД:</t>
  </si>
  <si>
    <t>ИТОГО ЗА ДЕНЬ:</t>
  </si>
  <si>
    <t>День №2 (вторник)</t>
  </si>
  <si>
    <t>125(1)</t>
  </si>
  <si>
    <t>Каша манная молочная с маслом сливочным</t>
  </si>
  <si>
    <t>Сыр порционный</t>
  </si>
  <si>
    <t>28(1)</t>
  </si>
  <si>
    <t>Салат картофельный с фасолью</t>
  </si>
  <si>
    <t>56(3)</t>
  </si>
  <si>
    <t>Борщ с мясом птицы</t>
  </si>
  <si>
    <t>165(3)</t>
  </si>
  <si>
    <t>Каша гречневая вязкая с маслом</t>
  </si>
  <si>
    <t>67(1)</t>
  </si>
  <si>
    <t>Биточки «Диетические»</t>
  </si>
  <si>
    <t>Йогурт</t>
  </si>
  <si>
    <t>Яблоки</t>
  </si>
  <si>
    <t>Баранки</t>
  </si>
  <si>
    <t>День №3 (среда)</t>
  </si>
  <si>
    <t>Каша гречневая молочная с маслом сливочным</t>
  </si>
  <si>
    <t>8(1)</t>
  </si>
  <si>
    <t>Салат из моркови с изюмом</t>
  </si>
  <si>
    <t>80(3)</t>
  </si>
  <si>
    <t>Суп картофельный с овсяной крупой, с мясом птицы</t>
  </si>
  <si>
    <t>321(3)</t>
  </si>
  <si>
    <t>Пюре картофельное</t>
  </si>
  <si>
    <t>86(1)</t>
  </si>
  <si>
    <t>Рыба, запеченая в яйце с маслом сливочным</t>
  </si>
  <si>
    <t>213(3)</t>
  </si>
  <si>
    <t>Яйцо вареное</t>
  </si>
  <si>
    <t>397(3)</t>
  </si>
  <si>
    <t>Какао с молоком</t>
  </si>
  <si>
    <t>ДЕНЬ №4 (четверг)</t>
  </si>
  <si>
    <t>Каша рисовая молочная с маслом сливочным</t>
  </si>
  <si>
    <t>45(3)</t>
  </si>
  <si>
    <t>Винегрет овощной</t>
  </si>
  <si>
    <t>74(3)</t>
  </si>
  <si>
    <t>Рассольник с мясом птицы</t>
  </si>
  <si>
    <t>276(3)</t>
  </si>
  <si>
    <t>Жаркое по-домашнему</t>
  </si>
  <si>
    <t>153(1)</t>
  </si>
  <si>
    <t>Компот из с\ф</t>
  </si>
  <si>
    <t>Сок фруктовый</t>
  </si>
  <si>
    <t>447(3)</t>
  </si>
  <si>
    <t>Блинчики с повидлом</t>
  </si>
  <si>
    <t>150/15</t>
  </si>
  <si>
    <t>ДЕНЬ №5 (пятница)</t>
  </si>
  <si>
    <t xml:space="preserve">Каша молочная ячневая с маслом сливочным </t>
  </si>
  <si>
    <t>12(1)</t>
  </si>
  <si>
    <t>Салат из моркови с яблоками и зеленым горошком</t>
  </si>
  <si>
    <t>60(1)</t>
  </si>
  <si>
    <t>Уха со взбитым яйцом</t>
  </si>
  <si>
    <t>Каша пшенная вязкая</t>
  </si>
  <si>
    <t>287(3), 355(3)</t>
  </si>
  <si>
    <t>Тефтели мясные  с соусом томатом</t>
  </si>
  <si>
    <t>80/80</t>
  </si>
  <si>
    <t>Кисель</t>
  </si>
  <si>
    <t>Груша свежая</t>
  </si>
  <si>
    <t>496(3)</t>
  </si>
  <si>
    <t>Коржик молочный</t>
  </si>
  <si>
    <t>ДЕНЬ №6 (суббота)</t>
  </si>
  <si>
    <t>Каша молочная «Геркулес»</t>
  </si>
  <si>
    <t>Сыр порционно</t>
  </si>
  <si>
    <t>17(1)</t>
  </si>
  <si>
    <t>Салат из квашеной капусты</t>
  </si>
  <si>
    <t>50(1)</t>
  </si>
  <si>
    <t>Токмач (суп-лапша с картофелем и и мясом)</t>
  </si>
  <si>
    <t>137(3)</t>
  </si>
  <si>
    <t>Рагу овощное</t>
  </si>
  <si>
    <t>310(3)</t>
  </si>
  <si>
    <t>Суфле куриное</t>
  </si>
  <si>
    <t>458(3)</t>
  </si>
  <si>
    <t>Ватрушка с повидлом</t>
  </si>
  <si>
    <t>ДЕНЬ №7 (понедельник)</t>
  </si>
  <si>
    <t>Каша пшеничная на молоке с сахаром</t>
  </si>
  <si>
    <t>33(3)</t>
  </si>
  <si>
    <t>Салат из свеклы</t>
  </si>
  <si>
    <t>67(3)</t>
  </si>
  <si>
    <t>Щи из свежей капусты с мясом птицы</t>
  </si>
  <si>
    <t>204(3)</t>
  </si>
  <si>
    <t>Макаронные изделия отварные</t>
  </si>
  <si>
    <t>277(3)</t>
  </si>
  <si>
    <t>Гуляш из отварной говядины</t>
  </si>
  <si>
    <t>Блинчики со сгущеным молоком</t>
  </si>
  <si>
    <t>150/30</t>
  </si>
  <si>
    <t>157(1)</t>
  </si>
  <si>
    <t>Напиток апельсиновый</t>
  </si>
  <si>
    <t>ДЕНЬ №8 (вторник)</t>
  </si>
  <si>
    <t>Каша манная вязкая молочная</t>
  </si>
  <si>
    <t>467(3)</t>
  </si>
  <si>
    <t>Булочка ванильная</t>
  </si>
  <si>
    <t>ДЕНЬ №9 (среда)</t>
  </si>
  <si>
    <t>93(3)</t>
  </si>
  <si>
    <t>Суп молочный с макаронными изделиями</t>
  </si>
  <si>
    <t>Огурцы и помидоры порционные</t>
  </si>
  <si>
    <t>30/30</t>
  </si>
  <si>
    <t>81(3), 108(3)</t>
  </si>
  <si>
    <t>Суп картофельный с бобовыми и мясом курицы</t>
  </si>
  <si>
    <t>185(3)</t>
  </si>
  <si>
    <t>Каша жидкая пшеничная</t>
  </si>
  <si>
    <t>ДЕНЬ №10 (четверг)</t>
  </si>
  <si>
    <t>119(1)</t>
  </si>
  <si>
    <t>Каша «Дружба»</t>
  </si>
  <si>
    <t>45(1)</t>
  </si>
  <si>
    <t>Суп картофельый с мясными фрикадельками</t>
  </si>
  <si>
    <t>Каша гречневая</t>
  </si>
  <si>
    <t>Мандарины свежие</t>
  </si>
  <si>
    <t>ДЕНЬ №11 (пятница)</t>
  </si>
  <si>
    <t>49(3)</t>
  </si>
  <si>
    <t>Салат из свежей  капусты</t>
  </si>
  <si>
    <t>94(1)</t>
  </si>
  <si>
    <t>Рис с овощами</t>
  </si>
  <si>
    <t>395(3)</t>
  </si>
  <si>
    <t>Кофейный напиток</t>
  </si>
  <si>
    <t>459(3)</t>
  </si>
  <si>
    <t>Пирог открытый с повидлом</t>
  </si>
  <si>
    <t>ДЕНЬ №12 (суббота)</t>
  </si>
  <si>
    <t>Каша молочная пшенная с маслом сливочным</t>
  </si>
  <si>
    <t>301(3), 357(3)</t>
  </si>
  <si>
    <t>Птица тушеная в соусе</t>
  </si>
  <si>
    <t>ИТОГО ЗАВТРАКИ:</t>
  </si>
  <si>
    <t>В СРЕДНЕМ 1 ЗАВТРАК:</t>
  </si>
  <si>
    <t>ИТОГО ОБЕДЫ:</t>
  </si>
  <si>
    <t>В СРЕДНЕМ 1 ОБЕД:</t>
  </si>
  <si>
    <t>в СРЕДНЕМ 1 ПОЛДНИК В ГПД:</t>
  </si>
  <si>
    <t>ИТОГО ЗА ВЕСЬ ПЕРИОД:</t>
  </si>
  <si>
    <t>СООТНОШЕНИЕ б/ж/у:</t>
  </si>
  <si>
    <t>В СРЕДНЕМ ЗА 1 ДЕНЬ:</t>
  </si>
  <si>
    <r>
      <t xml:space="preserve">* - 1- Сборник технических нормативов, рецептур блюд и кулинарных изделийдля предприятий общественного питания при общеобразовательных учреждениях Удмертской Республики, Ижевск 2008 г., 2 - Сборник технических нормативов, рецептур блюд и кулинарных изделийдля предприятий общественного питания в дошкольных учреждениях Удмертской Республики, Ижевск 2013 г, 3 — Сборник рецептур блюд и кулинарных изделий для питания детей в дошкольных организациях, Москва Дели принт, 2012, 4 - </t>
    </r>
    <r>
      <rPr>
        <sz val="12"/>
        <rFont val="Times New Roman"/>
        <family val="1"/>
      </rPr>
      <t>Сборник рецептур блюд и кулинарных изделий для питания школьников, 2005</t>
    </r>
  </si>
  <si>
    <t>исп. Злобина Т.А., тел. 8 (34150) 3-24-36</t>
  </si>
  <si>
    <t>Сезон: осенне-зимний</t>
  </si>
  <si>
    <t>Для возрастной категории 12-18 лет</t>
  </si>
  <si>
    <t>200/11</t>
  </si>
  <si>
    <t>304(1)</t>
  </si>
  <si>
    <t>Плов из курицы</t>
  </si>
  <si>
    <t>Каша манная жидкая молочная с маслом сливочным</t>
  </si>
  <si>
    <t>200/7</t>
  </si>
  <si>
    <t>56(3), 108(3)</t>
  </si>
  <si>
    <t>Каша гречневая вязкая</t>
  </si>
  <si>
    <t>73(3)</t>
  </si>
  <si>
    <t>Каша жидкая пшеничная с маслом</t>
  </si>
  <si>
    <t>200/5</t>
  </si>
  <si>
    <t xml:space="preserve">Каша молочная вязкая пшенная с маслом </t>
  </si>
  <si>
    <t>Сезон: весенне-летний</t>
  </si>
  <si>
    <t>168(3)*</t>
  </si>
  <si>
    <t>Каша гречневая вязкая с сахаром</t>
  </si>
  <si>
    <t>15(3)</t>
  </si>
  <si>
    <t>Салат из свежих огурцов и помидоров</t>
  </si>
  <si>
    <t>Суп картофельный с овсяной крупой</t>
  </si>
  <si>
    <t>Помидоры свежие порционно</t>
  </si>
  <si>
    <t>88(1)</t>
  </si>
  <si>
    <t>Котлета рыбная «Нептун»</t>
  </si>
  <si>
    <t xml:space="preserve">1(1) </t>
  </si>
  <si>
    <t xml:space="preserve">Салат из свежих огурцов  </t>
  </si>
  <si>
    <t>Огурцы свежие порционно</t>
  </si>
  <si>
    <t>Тефтели мясные  с соусом сметанным с томатом</t>
  </si>
  <si>
    <t>Каша рисовая молочная</t>
  </si>
  <si>
    <t>Каша пшенная</t>
  </si>
  <si>
    <t>57(3)</t>
  </si>
  <si>
    <t>Борщ с капустой и картофелем</t>
  </si>
  <si>
    <t>Рис припущенный</t>
  </si>
  <si>
    <t>171,240 ()</t>
  </si>
  <si>
    <t>Суфле из рыбы</t>
  </si>
  <si>
    <t>100/5</t>
  </si>
  <si>
    <t>348(3)</t>
  </si>
  <si>
    <t>Соус томатный</t>
  </si>
  <si>
    <t>Каша пшеничная на молоке</t>
  </si>
  <si>
    <t>24(1)</t>
  </si>
  <si>
    <t>Салат из свеклы с изюмом</t>
  </si>
  <si>
    <t>Каша гречневая с маслом</t>
  </si>
  <si>
    <t>261(3)</t>
  </si>
  <si>
    <t>Тефтели рыбные тущеные</t>
  </si>
  <si>
    <t xml:space="preserve">Каша молочная вязкая ячневая с маслом </t>
  </si>
  <si>
    <t>87(3)</t>
  </si>
  <si>
    <t>Суп с рыбными консервами</t>
  </si>
  <si>
    <t>В среднем 1 завтрак:</t>
  </si>
  <si>
    <t>В среднем 1 обед:</t>
  </si>
  <si>
    <t xml:space="preserve">исп. Злобина Т.А., тел. 8 (34150) 3-24-36 </t>
  </si>
  <si>
    <t>Для возрастной категории 11-18 лет</t>
  </si>
  <si>
    <t>60/15</t>
  </si>
  <si>
    <t>39(1)</t>
  </si>
  <si>
    <t>Тефтели рыбные тушеные</t>
  </si>
  <si>
    <t>СООТНОШЕНИЕ: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</si>
</sst>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</numFmts>
  <fonts count="42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2" fillId="3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34" borderId="0" xfId="0" applyFill="1" applyAlignment="1">
      <alignment wrapText="1"/>
    </xf>
    <xf numFmtId="0" fontId="2" fillId="0" borderId="0" xfId="0" applyFont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34" borderId="0" xfId="0" applyFont="1" applyFill="1" applyAlignment="1">
      <alignment horizontal="center"/>
    </xf>
    <xf numFmtId="0" fontId="0" fillId="0" borderId="10" xfId="0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34" borderId="0" xfId="0" applyFont="1" applyFill="1" applyAlignment="1">
      <alignment/>
    </xf>
    <xf numFmtId="0" fontId="0" fillId="34" borderId="10" xfId="0" applyFont="1" applyFill="1" applyBorder="1" applyAlignment="1">
      <alignment horizontal="left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10" xfId="0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2" fontId="2" fillId="0" borderId="0" xfId="0" applyNumberFormat="1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view="pageBreakPreview" zoomScale="60" zoomScaleNormal="95" workbookViewId="0" topLeftCell="A160">
      <selection activeCell="P267" sqref="P267"/>
    </sheetView>
  </sheetViews>
  <sheetFormatPr defaultColWidth="11.57421875" defaultRowHeight="12.75"/>
  <cols>
    <col min="1" max="1" width="9.7109375" style="18" customWidth="1"/>
    <col min="2" max="2" width="31.57421875" style="33" customWidth="1"/>
    <col min="3" max="3" width="12.57421875" style="18" customWidth="1"/>
    <col min="4" max="4" width="9.421875" style="18" customWidth="1"/>
    <col min="5" max="6" width="9.28125" style="18" customWidth="1"/>
    <col min="7" max="7" width="14.421875" style="18" customWidth="1"/>
    <col min="8" max="8" width="7.00390625" style="18" customWidth="1"/>
    <col min="9" max="9" width="6.7109375" style="18" customWidth="1"/>
    <col min="10" max="12" width="7.28125" style="18" customWidth="1"/>
    <col min="13" max="13" width="7.140625" style="18" customWidth="1"/>
    <col min="14" max="14" width="7.8515625" style="18" customWidth="1"/>
    <col min="15" max="16384" width="11.57421875" style="7" customWidth="1"/>
  </cols>
  <sheetData>
    <row r="1" spans="1:14" ht="12.7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2.75" customHeigh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12.75" customHeight="1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14" ht="12.75" customHeight="1">
      <c r="A4" s="56" t="s">
        <v>3</v>
      </c>
      <c r="B4" s="58" t="s">
        <v>4</v>
      </c>
      <c r="C4" s="56" t="s">
        <v>5</v>
      </c>
      <c r="D4" s="47" t="s">
        <v>6</v>
      </c>
      <c r="E4" s="48"/>
      <c r="F4" s="49"/>
      <c r="G4" s="56" t="s">
        <v>7</v>
      </c>
      <c r="H4" s="47" t="s">
        <v>8</v>
      </c>
      <c r="I4" s="48"/>
      <c r="J4" s="49"/>
      <c r="K4" s="47" t="s">
        <v>9</v>
      </c>
      <c r="L4" s="48"/>
      <c r="M4" s="48"/>
      <c r="N4" s="49"/>
    </row>
    <row r="5" spans="1:14" ht="12.75">
      <c r="A5" s="57"/>
      <c r="B5" s="59"/>
      <c r="C5" s="57"/>
      <c r="D5" s="5" t="s">
        <v>10</v>
      </c>
      <c r="E5" s="5" t="s">
        <v>11</v>
      </c>
      <c r="F5" s="5" t="s">
        <v>12</v>
      </c>
      <c r="G5" s="57"/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ht="19.5" customHeight="1">
      <c r="A6" s="38" t="s">
        <v>20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7" spans="1:14" ht="12.75">
      <c r="A7" s="9"/>
      <c r="B7" s="10" t="s">
        <v>21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5.5">
      <c r="A8" s="15" t="s">
        <v>22</v>
      </c>
      <c r="B8" s="33" t="s">
        <v>23</v>
      </c>
      <c r="C8" s="5">
        <v>200</v>
      </c>
      <c r="D8" s="5">
        <v>6.35</v>
      </c>
      <c r="E8" s="5">
        <v>5.29</v>
      </c>
      <c r="F8" s="5">
        <v>35.61</v>
      </c>
      <c r="G8" s="5">
        <v>215.55</v>
      </c>
      <c r="H8" s="5">
        <v>0.17</v>
      </c>
      <c r="I8" s="5">
        <v>0</v>
      </c>
      <c r="J8" s="5">
        <v>20</v>
      </c>
      <c r="K8" s="5">
        <v>15.5</v>
      </c>
      <c r="L8" s="5">
        <v>172.7</v>
      </c>
      <c r="M8" s="5">
        <v>40.7</v>
      </c>
      <c r="N8" s="5">
        <v>1.34</v>
      </c>
    </row>
    <row r="9" spans="1:14" ht="12.75">
      <c r="A9" s="11"/>
      <c r="B9" s="33" t="s">
        <v>24</v>
      </c>
      <c r="C9" s="5">
        <v>42</v>
      </c>
      <c r="D9" s="5">
        <v>3.2</v>
      </c>
      <c r="E9" s="5">
        <v>0.5</v>
      </c>
      <c r="F9" s="5">
        <v>17.1</v>
      </c>
      <c r="G9" s="5">
        <v>80.4</v>
      </c>
      <c r="H9" s="5">
        <v>0.065</v>
      </c>
      <c r="I9" s="5">
        <v>0</v>
      </c>
      <c r="J9" s="5">
        <v>0</v>
      </c>
      <c r="K9" s="5">
        <v>9.2</v>
      </c>
      <c r="L9" s="5">
        <v>0.64</v>
      </c>
      <c r="M9" s="5">
        <v>13.2</v>
      </c>
      <c r="N9" s="5">
        <v>0.8</v>
      </c>
    </row>
    <row r="10" spans="1:14" ht="12.75">
      <c r="A10" s="11" t="s">
        <v>25</v>
      </c>
      <c r="B10" s="6" t="s">
        <v>26</v>
      </c>
      <c r="C10" s="5">
        <v>200</v>
      </c>
      <c r="D10" s="5">
        <v>0.05</v>
      </c>
      <c r="E10" s="5">
        <v>0.01</v>
      </c>
      <c r="F10" s="5">
        <v>9.32</v>
      </c>
      <c r="G10" s="5">
        <v>44.4</v>
      </c>
      <c r="H10" s="5">
        <v>0</v>
      </c>
      <c r="I10" s="5">
        <v>0.03</v>
      </c>
      <c r="J10" s="5">
        <v>0</v>
      </c>
      <c r="K10" s="5">
        <v>10.7</v>
      </c>
      <c r="L10" s="5">
        <v>2.13</v>
      </c>
      <c r="M10" s="5">
        <v>1.2</v>
      </c>
      <c r="N10" s="5">
        <v>0.25</v>
      </c>
    </row>
    <row r="11" spans="1:14" s="3" customFormat="1" ht="12.75">
      <c r="A11" s="11"/>
      <c r="B11" s="6" t="s">
        <v>27</v>
      </c>
      <c r="C11" s="5">
        <v>10</v>
      </c>
      <c r="D11" s="5">
        <v>0.08</v>
      </c>
      <c r="E11" s="5">
        <v>7.3</v>
      </c>
      <c r="F11" s="5">
        <v>0.13</v>
      </c>
      <c r="G11" s="5">
        <v>66</v>
      </c>
      <c r="H11" s="5">
        <v>0.001</v>
      </c>
      <c r="I11" s="5">
        <v>0</v>
      </c>
      <c r="J11" s="5">
        <v>40</v>
      </c>
      <c r="K11" s="5">
        <v>2.42</v>
      </c>
      <c r="L11" s="5">
        <v>3</v>
      </c>
      <c r="M11" s="5">
        <v>0</v>
      </c>
      <c r="N11" s="5">
        <v>0.02</v>
      </c>
    </row>
    <row r="12" spans="1:14" s="3" customFormat="1" ht="12.75">
      <c r="A12" s="16"/>
      <c r="B12" s="17" t="s">
        <v>28</v>
      </c>
      <c r="C12" s="8"/>
      <c r="D12" s="8">
        <f aca="true" t="shared" si="0" ref="D12:N12">D8+D9+D10+D11</f>
        <v>9.680000000000001</v>
      </c>
      <c r="E12" s="8">
        <f t="shared" si="0"/>
        <v>13.1</v>
      </c>
      <c r="F12" s="8">
        <f t="shared" si="0"/>
        <v>62.160000000000004</v>
      </c>
      <c r="G12" s="8">
        <f t="shared" si="0"/>
        <v>406.35</v>
      </c>
      <c r="H12" s="8">
        <f t="shared" si="0"/>
        <v>0.23600000000000002</v>
      </c>
      <c r="I12" s="8">
        <f t="shared" si="0"/>
        <v>0.03</v>
      </c>
      <c r="J12" s="8">
        <f t="shared" si="0"/>
        <v>60</v>
      </c>
      <c r="K12" s="8">
        <f t="shared" si="0"/>
        <v>37.82</v>
      </c>
      <c r="L12" s="8">
        <f t="shared" si="0"/>
        <v>178.46999999999997</v>
      </c>
      <c r="M12" s="8">
        <f t="shared" si="0"/>
        <v>55.10000000000001</v>
      </c>
      <c r="N12" s="8">
        <f t="shared" si="0"/>
        <v>2.41</v>
      </c>
    </row>
    <row r="13" spans="1:14" ht="12.75">
      <c r="A13" s="15"/>
      <c r="B13" s="8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11" t="s">
        <v>30</v>
      </c>
      <c r="B14" s="6" t="s">
        <v>31</v>
      </c>
      <c r="C14" s="5">
        <v>100</v>
      </c>
      <c r="D14" s="5">
        <v>1.4</v>
      </c>
      <c r="E14" s="5">
        <v>5.08</v>
      </c>
      <c r="F14" s="5">
        <v>9.01</v>
      </c>
      <c r="G14" s="5">
        <v>87.4</v>
      </c>
      <c r="H14" s="5">
        <v>0.03</v>
      </c>
      <c r="I14" s="5">
        <v>32.5</v>
      </c>
      <c r="J14" s="5">
        <v>0</v>
      </c>
      <c r="K14" s="5">
        <v>37.4</v>
      </c>
      <c r="L14" s="5">
        <v>27.6</v>
      </c>
      <c r="M14" s="5">
        <v>15.2</v>
      </c>
      <c r="N14" s="5">
        <v>0.5</v>
      </c>
    </row>
    <row r="15" spans="1:14" ht="25.5">
      <c r="A15" s="11" t="s">
        <v>32</v>
      </c>
      <c r="B15" s="33" t="s">
        <v>33</v>
      </c>
      <c r="C15" s="11">
        <v>200</v>
      </c>
      <c r="D15" s="5">
        <v>5.52</v>
      </c>
      <c r="E15" s="5">
        <v>6.29</v>
      </c>
      <c r="F15" s="5">
        <v>13.03</v>
      </c>
      <c r="G15" s="5">
        <v>130.87</v>
      </c>
      <c r="H15" s="5">
        <v>0.4</v>
      </c>
      <c r="I15" s="5">
        <v>18.38</v>
      </c>
      <c r="J15" s="5">
        <v>0.31</v>
      </c>
      <c r="K15" s="5">
        <v>37.8</v>
      </c>
      <c r="L15" s="5">
        <v>295.7</v>
      </c>
      <c r="M15" s="5">
        <v>33.9</v>
      </c>
      <c r="N15" s="5">
        <v>1.74</v>
      </c>
    </row>
    <row r="16" spans="1:14" ht="12.75">
      <c r="A16" s="11" t="s">
        <v>34</v>
      </c>
      <c r="B16" s="6" t="s">
        <v>35</v>
      </c>
      <c r="C16" s="5">
        <v>250</v>
      </c>
      <c r="D16" s="5">
        <v>20.2</v>
      </c>
      <c r="E16" s="5">
        <v>21.42</v>
      </c>
      <c r="F16" s="5">
        <v>52.21</v>
      </c>
      <c r="G16" s="5">
        <v>482.57</v>
      </c>
      <c r="H16" s="5">
        <v>0.31</v>
      </c>
      <c r="I16" s="5">
        <v>1.2</v>
      </c>
      <c r="J16" s="5">
        <v>76.2</v>
      </c>
      <c r="K16" s="5">
        <v>47.98</v>
      </c>
      <c r="L16" s="5">
        <v>249.4</v>
      </c>
      <c r="M16" s="5">
        <v>55.7</v>
      </c>
      <c r="N16" s="5">
        <v>2.42</v>
      </c>
    </row>
    <row r="17" spans="1:14" ht="12.75">
      <c r="A17" s="15"/>
      <c r="B17" s="6" t="s">
        <v>24</v>
      </c>
      <c r="C17" s="5">
        <v>80</v>
      </c>
      <c r="D17" s="5">
        <v>6.4</v>
      </c>
      <c r="E17" s="5">
        <v>1</v>
      </c>
      <c r="F17" s="5">
        <v>34.2</v>
      </c>
      <c r="G17" s="5">
        <v>160.8</v>
      </c>
      <c r="H17" s="5">
        <v>0.13</v>
      </c>
      <c r="I17" s="5">
        <v>0</v>
      </c>
      <c r="J17" s="5">
        <v>0</v>
      </c>
      <c r="K17" s="5">
        <v>18.4</v>
      </c>
      <c r="L17" s="5">
        <v>1.28</v>
      </c>
      <c r="M17" s="5">
        <v>26.4</v>
      </c>
      <c r="N17" s="5">
        <v>1.6</v>
      </c>
    </row>
    <row r="18" spans="1:14" ht="12.75">
      <c r="A18" s="11" t="s">
        <v>36</v>
      </c>
      <c r="B18" s="6" t="s">
        <v>37</v>
      </c>
      <c r="C18" s="5">
        <v>200</v>
      </c>
      <c r="D18" s="5">
        <v>0.13</v>
      </c>
      <c r="E18" s="5">
        <v>0.02</v>
      </c>
      <c r="F18" s="5">
        <v>11.33</v>
      </c>
      <c r="G18" s="5">
        <v>45.6</v>
      </c>
      <c r="H18" s="5">
        <v>0</v>
      </c>
      <c r="I18" s="5">
        <v>3.14</v>
      </c>
      <c r="J18" s="5">
        <v>0</v>
      </c>
      <c r="K18" s="5">
        <v>14.22</v>
      </c>
      <c r="L18" s="5">
        <v>4.44</v>
      </c>
      <c r="M18" s="5">
        <v>2.44</v>
      </c>
      <c r="N18" s="5">
        <v>0.36</v>
      </c>
    </row>
    <row r="19" spans="1:14" s="2" customFormat="1" ht="12.75">
      <c r="A19" s="16"/>
      <c r="B19" s="17" t="s">
        <v>38</v>
      </c>
      <c r="C19" s="16"/>
      <c r="D19" s="16">
        <f aca="true" t="shared" si="1" ref="D19:N19">D14+D15+D16+D17+D18</f>
        <v>33.65</v>
      </c>
      <c r="E19" s="16">
        <f t="shared" si="1"/>
        <v>33.81000000000001</v>
      </c>
      <c r="F19" s="16">
        <f t="shared" si="1"/>
        <v>119.78</v>
      </c>
      <c r="G19" s="16">
        <f t="shared" si="1"/>
        <v>907.2400000000001</v>
      </c>
      <c r="H19" s="16">
        <f t="shared" si="1"/>
        <v>0.87</v>
      </c>
      <c r="I19" s="16">
        <f t="shared" si="1"/>
        <v>55.22</v>
      </c>
      <c r="J19" s="16">
        <f t="shared" si="1"/>
        <v>76.51</v>
      </c>
      <c r="K19" s="16">
        <f t="shared" si="1"/>
        <v>155.79999999999998</v>
      </c>
      <c r="L19" s="16">
        <f t="shared" si="1"/>
        <v>578.4200000000001</v>
      </c>
      <c r="M19" s="16">
        <f t="shared" si="1"/>
        <v>133.64</v>
      </c>
      <c r="N19" s="16">
        <f t="shared" si="1"/>
        <v>6.62</v>
      </c>
    </row>
    <row r="20" spans="1:14" ht="12.75">
      <c r="A20" s="15"/>
      <c r="B20" s="8" t="s">
        <v>39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>
      <c r="A21" s="11" t="s">
        <v>40</v>
      </c>
      <c r="B21" s="6" t="s">
        <v>41</v>
      </c>
      <c r="C21" s="5" t="s">
        <v>42</v>
      </c>
      <c r="D21" s="5">
        <v>6.68</v>
      </c>
      <c r="E21" s="5">
        <v>8.45</v>
      </c>
      <c r="F21" s="5">
        <v>19.39</v>
      </c>
      <c r="G21" s="5">
        <v>180</v>
      </c>
      <c r="H21" s="5">
        <v>0.07</v>
      </c>
      <c r="I21" s="5">
        <v>0.11</v>
      </c>
      <c r="J21" s="5">
        <v>59</v>
      </c>
      <c r="K21" s="5">
        <v>142.4</v>
      </c>
      <c r="L21" s="5">
        <v>111.3</v>
      </c>
      <c r="M21" s="5">
        <v>18.5</v>
      </c>
      <c r="N21" s="5">
        <v>0.96</v>
      </c>
    </row>
    <row r="22" spans="1:14" ht="12.75">
      <c r="A22" s="11"/>
      <c r="B22" s="6" t="s">
        <v>43</v>
      </c>
      <c r="C22" s="5">
        <v>100</v>
      </c>
      <c r="D22" s="5">
        <v>1.5</v>
      </c>
      <c r="E22" s="5">
        <v>0.5</v>
      </c>
      <c r="F22" s="5">
        <v>21</v>
      </c>
      <c r="G22" s="5">
        <v>95</v>
      </c>
      <c r="H22" s="5">
        <v>0.04</v>
      </c>
      <c r="I22" s="5">
        <v>10</v>
      </c>
      <c r="J22" s="5">
        <v>8</v>
      </c>
      <c r="K22" s="5">
        <v>8</v>
      </c>
      <c r="L22" s="5">
        <v>28</v>
      </c>
      <c r="M22" s="5">
        <v>42</v>
      </c>
      <c r="N22" s="5">
        <v>0.6000000000000001</v>
      </c>
    </row>
    <row r="23" spans="1:14" ht="12.75">
      <c r="A23" s="11" t="s">
        <v>25</v>
      </c>
      <c r="B23" s="6" t="s">
        <v>26</v>
      </c>
      <c r="C23" s="5">
        <v>200</v>
      </c>
      <c r="D23" s="5">
        <v>0.05</v>
      </c>
      <c r="E23" s="5">
        <v>0.01</v>
      </c>
      <c r="F23" s="5">
        <v>9.32</v>
      </c>
      <c r="G23" s="5">
        <v>44.4</v>
      </c>
      <c r="H23" s="5">
        <v>0</v>
      </c>
      <c r="I23" s="5">
        <v>0.03</v>
      </c>
      <c r="J23" s="5">
        <v>0</v>
      </c>
      <c r="K23" s="5">
        <v>10.7</v>
      </c>
      <c r="L23" s="5">
        <v>2.13</v>
      </c>
      <c r="M23" s="5">
        <v>1.2</v>
      </c>
      <c r="N23" s="5">
        <v>0.25</v>
      </c>
    </row>
    <row r="24" spans="1:14" s="2" customFormat="1" ht="12.75">
      <c r="A24" s="16"/>
      <c r="B24" s="17" t="s">
        <v>44</v>
      </c>
      <c r="C24" s="16"/>
      <c r="D24" s="16">
        <f aca="true" t="shared" si="2" ref="D24:N24">D21+D23+D22</f>
        <v>8.23</v>
      </c>
      <c r="E24" s="16">
        <f t="shared" si="2"/>
        <v>8.959999999999999</v>
      </c>
      <c r="F24" s="16">
        <f t="shared" si="2"/>
        <v>49.71</v>
      </c>
      <c r="G24" s="16">
        <f t="shared" si="2"/>
        <v>319.4</v>
      </c>
      <c r="H24" s="16">
        <f t="shared" si="2"/>
        <v>0.11000000000000001</v>
      </c>
      <c r="I24" s="16">
        <f t="shared" si="2"/>
        <v>10.14</v>
      </c>
      <c r="J24" s="16">
        <f t="shared" si="2"/>
        <v>67</v>
      </c>
      <c r="K24" s="16">
        <f t="shared" si="2"/>
        <v>161.1</v>
      </c>
      <c r="L24" s="16">
        <f t="shared" si="2"/>
        <v>141.43</v>
      </c>
      <c r="M24" s="16">
        <f t="shared" si="2"/>
        <v>61.7</v>
      </c>
      <c r="N24" s="16">
        <f t="shared" si="2"/>
        <v>1.81</v>
      </c>
    </row>
    <row r="25" spans="1:14" s="3" customFormat="1" ht="12.75">
      <c r="A25" s="16"/>
      <c r="B25" s="20" t="s">
        <v>45</v>
      </c>
      <c r="C25" s="8"/>
      <c r="D25" s="8">
        <f aca="true" t="shared" si="3" ref="D25:N25">D12+D19+D24</f>
        <v>51.56</v>
      </c>
      <c r="E25" s="8">
        <f t="shared" si="3"/>
        <v>55.87000000000001</v>
      </c>
      <c r="F25" s="8">
        <f t="shared" si="3"/>
        <v>231.65</v>
      </c>
      <c r="G25" s="8">
        <f t="shared" si="3"/>
        <v>1632.9900000000002</v>
      </c>
      <c r="H25" s="8">
        <f t="shared" si="3"/>
        <v>1.2160000000000002</v>
      </c>
      <c r="I25" s="8">
        <f t="shared" si="3"/>
        <v>65.39</v>
      </c>
      <c r="J25" s="8">
        <f t="shared" si="3"/>
        <v>203.51</v>
      </c>
      <c r="K25" s="8">
        <f t="shared" si="3"/>
        <v>354.71999999999997</v>
      </c>
      <c r="L25" s="8">
        <f t="shared" si="3"/>
        <v>898.3200000000002</v>
      </c>
      <c r="M25" s="8">
        <f t="shared" si="3"/>
        <v>250.44</v>
      </c>
      <c r="N25" s="8">
        <f t="shared" si="3"/>
        <v>10.840000000000002</v>
      </c>
    </row>
    <row r="26" spans="1:14" ht="20.25" customHeight="1">
      <c r="A26" s="50" t="s">
        <v>46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</row>
    <row r="27" spans="1:14" ht="12.75">
      <c r="A27" s="15"/>
      <c r="B27" s="8" t="s">
        <v>21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5.5">
      <c r="A28" s="11" t="s">
        <v>47</v>
      </c>
      <c r="B28" s="33" t="s">
        <v>48</v>
      </c>
      <c r="C28" s="5">
        <v>200</v>
      </c>
      <c r="D28" s="5">
        <v>5.42</v>
      </c>
      <c r="E28" s="5">
        <v>4.77</v>
      </c>
      <c r="F28" s="5">
        <v>30.84</v>
      </c>
      <c r="G28" s="5">
        <v>188.07</v>
      </c>
      <c r="H28" s="5">
        <v>0.08</v>
      </c>
      <c r="I28" s="5">
        <v>1.38</v>
      </c>
      <c r="J28" s="5">
        <v>0.04</v>
      </c>
      <c r="K28" s="5">
        <v>133.5</v>
      </c>
      <c r="L28" s="5">
        <v>121.76</v>
      </c>
      <c r="M28" s="5">
        <v>20.42</v>
      </c>
      <c r="N28" s="5">
        <v>0.38</v>
      </c>
    </row>
    <row r="29" spans="1:14" ht="12.75">
      <c r="A29" s="11"/>
      <c r="B29" s="33" t="s">
        <v>24</v>
      </c>
      <c r="C29" s="5">
        <v>42</v>
      </c>
      <c r="D29" s="5">
        <v>3.2</v>
      </c>
      <c r="E29" s="5">
        <v>0.5</v>
      </c>
      <c r="F29" s="5">
        <v>17.1</v>
      </c>
      <c r="G29" s="5">
        <v>80.4</v>
      </c>
      <c r="H29" s="5">
        <v>0.065</v>
      </c>
      <c r="I29" s="5">
        <v>0</v>
      </c>
      <c r="J29" s="5">
        <v>0</v>
      </c>
      <c r="K29" s="5">
        <v>9.2</v>
      </c>
      <c r="L29" s="5">
        <v>0.64</v>
      </c>
      <c r="M29" s="5">
        <v>13.2</v>
      </c>
      <c r="N29" s="5">
        <v>0.8</v>
      </c>
    </row>
    <row r="30" spans="1:14" ht="12.75">
      <c r="A30" s="11" t="s">
        <v>40</v>
      </c>
      <c r="B30" s="33" t="s">
        <v>49</v>
      </c>
      <c r="C30" s="5">
        <v>10</v>
      </c>
      <c r="D30" s="5">
        <v>2.62</v>
      </c>
      <c r="E30" s="5">
        <v>12</v>
      </c>
      <c r="F30" s="5">
        <v>0</v>
      </c>
      <c r="G30" s="5">
        <v>42.41</v>
      </c>
      <c r="H30" s="5">
        <v>0.07</v>
      </c>
      <c r="I30" s="5">
        <v>0.11</v>
      </c>
      <c r="J30" s="5">
        <v>59</v>
      </c>
      <c r="K30" s="5">
        <v>142.4</v>
      </c>
      <c r="L30" s="5">
        <v>111.3</v>
      </c>
      <c r="M30" s="5">
        <v>18.5</v>
      </c>
      <c r="N30" s="5">
        <v>0.96</v>
      </c>
    </row>
    <row r="31" spans="1:14" ht="12.75">
      <c r="A31" s="11" t="s">
        <v>25</v>
      </c>
      <c r="B31" s="6" t="s">
        <v>26</v>
      </c>
      <c r="C31" s="5">
        <v>200</v>
      </c>
      <c r="D31" s="5">
        <v>0.05</v>
      </c>
      <c r="E31" s="5">
        <v>0.01</v>
      </c>
      <c r="F31" s="5">
        <v>9.32</v>
      </c>
      <c r="G31" s="5">
        <v>44.4</v>
      </c>
      <c r="H31" s="5">
        <v>0</v>
      </c>
      <c r="I31" s="5">
        <v>0.03</v>
      </c>
      <c r="J31" s="5">
        <v>0</v>
      </c>
      <c r="K31" s="5">
        <v>10.7</v>
      </c>
      <c r="L31" s="5">
        <v>2.13</v>
      </c>
      <c r="M31" s="5">
        <v>1.2</v>
      </c>
      <c r="N31" s="5">
        <v>0.25</v>
      </c>
    </row>
    <row r="32" spans="1:14" s="2" customFormat="1" ht="12.75">
      <c r="A32" s="16"/>
      <c r="B32" s="17" t="s">
        <v>28</v>
      </c>
      <c r="C32" s="16"/>
      <c r="D32" s="16">
        <f aca="true" t="shared" si="4" ref="D32:N32">D28+D30+D31</f>
        <v>8.09</v>
      </c>
      <c r="E32" s="16">
        <f t="shared" si="4"/>
        <v>16.78</v>
      </c>
      <c r="F32" s="16">
        <f t="shared" si="4"/>
        <v>40.16</v>
      </c>
      <c r="G32" s="16">
        <f t="shared" si="4"/>
        <v>274.88</v>
      </c>
      <c r="H32" s="16">
        <f t="shared" si="4"/>
        <v>0.15000000000000002</v>
      </c>
      <c r="I32" s="16">
        <f t="shared" si="4"/>
        <v>1.52</v>
      </c>
      <c r="J32" s="16">
        <f t="shared" si="4"/>
        <v>59.04</v>
      </c>
      <c r="K32" s="16">
        <f t="shared" si="4"/>
        <v>286.59999999999997</v>
      </c>
      <c r="L32" s="16">
        <f t="shared" si="4"/>
        <v>235.19</v>
      </c>
      <c r="M32" s="16">
        <f t="shared" si="4"/>
        <v>40.120000000000005</v>
      </c>
      <c r="N32" s="16">
        <f t="shared" si="4"/>
        <v>1.5899999999999999</v>
      </c>
    </row>
    <row r="33" spans="1:14" ht="12.75">
      <c r="A33" s="15"/>
      <c r="B33" s="8" t="s">
        <v>29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11" t="s">
        <v>50</v>
      </c>
      <c r="B34" s="6" t="s">
        <v>51</v>
      </c>
      <c r="C34" s="5">
        <v>100</v>
      </c>
      <c r="D34" s="5">
        <v>6</v>
      </c>
      <c r="E34" s="5">
        <v>15.3</v>
      </c>
      <c r="F34" s="5">
        <v>19.9</v>
      </c>
      <c r="G34" s="5">
        <v>227.7</v>
      </c>
      <c r="H34" s="5">
        <v>0.06</v>
      </c>
      <c r="I34" s="5">
        <v>13.9</v>
      </c>
      <c r="J34" s="5">
        <v>0.25</v>
      </c>
      <c r="K34" s="5">
        <v>32.7</v>
      </c>
      <c r="L34" s="5">
        <v>34.5</v>
      </c>
      <c r="M34" s="5">
        <v>17.7</v>
      </c>
      <c r="N34" s="5">
        <v>0.75</v>
      </c>
    </row>
    <row r="35" spans="1:14" ht="12.75">
      <c r="A35" s="15" t="s">
        <v>52</v>
      </c>
      <c r="B35" s="6" t="s">
        <v>53</v>
      </c>
      <c r="C35" s="11">
        <v>200</v>
      </c>
      <c r="D35" s="5">
        <v>5.46</v>
      </c>
      <c r="E35" s="5">
        <v>8.15</v>
      </c>
      <c r="F35" s="5">
        <v>11.29</v>
      </c>
      <c r="G35" s="5">
        <v>140.39</v>
      </c>
      <c r="H35" s="5">
        <v>1.9</v>
      </c>
      <c r="I35" s="5">
        <v>8.71</v>
      </c>
      <c r="J35" s="5">
        <v>0</v>
      </c>
      <c r="K35" s="5">
        <v>49.91</v>
      </c>
      <c r="L35" s="5">
        <v>221.78</v>
      </c>
      <c r="M35" s="5">
        <v>28.46</v>
      </c>
      <c r="N35" s="5">
        <v>0.92</v>
      </c>
    </row>
    <row r="36" spans="1:14" ht="12.75">
      <c r="A36" s="11" t="s">
        <v>54</v>
      </c>
      <c r="B36" s="33" t="s">
        <v>55</v>
      </c>
      <c r="C36" s="5">
        <v>200</v>
      </c>
      <c r="D36" s="5">
        <v>6.21</v>
      </c>
      <c r="E36" s="5">
        <v>5.28</v>
      </c>
      <c r="F36" s="5">
        <v>27.9</v>
      </c>
      <c r="G36" s="5">
        <v>184</v>
      </c>
      <c r="H36" s="5">
        <v>0.33</v>
      </c>
      <c r="I36" s="5">
        <v>0</v>
      </c>
      <c r="J36" s="5">
        <v>20</v>
      </c>
      <c r="K36" s="5">
        <v>20.9</v>
      </c>
      <c r="L36" s="5">
        <v>279.7</v>
      </c>
      <c r="M36" s="5">
        <v>186.7</v>
      </c>
      <c r="N36" s="5">
        <v>6.4</v>
      </c>
    </row>
    <row r="37" spans="1:14" ht="12.75">
      <c r="A37" s="11" t="s">
        <v>56</v>
      </c>
      <c r="B37" s="6" t="s">
        <v>57</v>
      </c>
      <c r="C37" s="5">
        <v>100</v>
      </c>
      <c r="D37" s="5">
        <v>13.9</v>
      </c>
      <c r="E37" s="5">
        <v>10.4</v>
      </c>
      <c r="F37" s="5">
        <v>3.1</v>
      </c>
      <c r="G37" s="5">
        <v>157.4</v>
      </c>
      <c r="H37" s="5">
        <v>16.7</v>
      </c>
      <c r="I37" s="5">
        <v>16.6</v>
      </c>
      <c r="J37" s="5">
        <v>0.31</v>
      </c>
      <c r="K37" s="5">
        <v>37</v>
      </c>
      <c r="L37" s="5">
        <v>178.3</v>
      </c>
      <c r="M37" s="5">
        <v>23.5</v>
      </c>
      <c r="N37" s="5">
        <v>2.65</v>
      </c>
    </row>
    <row r="38" spans="1:14" ht="12.75">
      <c r="A38" s="11"/>
      <c r="B38" s="6" t="s">
        <v>24</v>
      </c>
      <c r="C38" s="5">
        <v>80</v>
      </c>
      <c r="D38" s="5">
        <v>6.4</v>
      </c>
      <c r="E38" s="5">
        <v>1</v>
      </c>
      <c r="F38" s="5">
        <v>34.2</v>
      </c>
      <c r="G38" s="5">
        <v>160.8</v>
      </c>
      <c r="H38" s="5">
        <v>0.13</v>
      </c>
      <c r="I38" s="5">
        <v>0</v>
      </c>
      <c r="J38" s="5">
        <v>0</v>
      </c>
      <c r="K38" s="5">
        <v>18.4</v>
      </c>
      <c r="L38" s="5">
        <v>1.28</v>
      </c>
      <c r="M38" s="5">
        <v>26.4</v>
      </c>
      <c r="N38" s="5">
        <v>1.6</v>
      </c>
    </row>
    <row r="39" spans="1:14" ht="12.75">
      <c r="A39" s="11" t="s">
        <v>36</v>
      </c>
      <c r="B39" s="6" t="s">
        <v>37</v>
      </c>
      <c r="C39" s="5">
        <v>200</v>
      </c>
      <c r="D39" s="5">
        <v>0.13</v>
      </c>
      <c r="E39" s="5">
        <v>0.02</v>
      </c>
      <c r="F39" s="5">
        <v>11.33</v>
      </c>
      <c r="G39" s="5">
        <v>45.6</v>
      </c>
      <c r="H39" s="5">
        <v>0</v>
      </c>
      <c r="I39" s="5">
        <v>3.14</v>
      </c>
      <c r="J39" s="5">
        <v>0</v>
      </c>
      <c r="K39" s="5">
        <v>14.22</v>
      </c>
      <c r="L39" s="5">
        <v>4.44</v>
      </c>
      <c r="M39" s="5">
        <v>2.44</v>
      </c>
      <c r="N39" s="5">
        <v>0.36</v>
      </c>
    </row>
    <row r="40" spans="1:14" s="2" customFormat="1" ht="12.75">
      <c r="A40" s="16"/>
      <c r="B40" s="17" t="s">
        <v>38</v>
      </c>
      <c r="C40" s="16"/>
      <c r="D40" s="16">
        <f aca="true" t="shared" si="5" ref="D40:N40">D34+D35+D36+D38+D39+D37</f>
        <v>38.1</v>
      </c>
      <c r="E40" s="16">
        <f t="shared" si="5"/>
        <v>40.150000000000006</v>
      </c>
      <c r="F40" s="16">
        <f t="shared" si="5"/>
        <v>107.71999999999998</v>
      </c>
      <c r="G40" s="16">
        <f t="shared" si="5"/>
        <v>915.8899999999999</v>
      </c>
      <c r="H40" s="16">
        <f t="shared" si="5"/>
        <v>19.119999999999997</v>
      </c>
      <c r="I40" s="16">
        <f t="shared" si="5"/>
        <v>42.35</v>
      </c>
      <c r="J40" s="16">
        <f t="shared" si="5"/>
        <v>20.56</v>
      </c>
      <c r="K40" s="16">
        <f t="shared" si="5"/>
        <v>173.13</v>
      </c>
      <c r="L40" s="16">
        <f t="shared" si="5"/>
        <v>720</v>
      </c>
      <c r="M40" s="16">
        <f t="shared" si="5"/>
        <v>285.2</v>
      </c>
      <c r="N40" s="16">
        <f t="shared" si="5"/>
        <v>12.68</v>
      </c>
    </row>
    <row r="41" spans="1:14" ht="12.75">
      <c r="A41" s="15"/>
      <c r="B41" s="8" t="s">
        <v>39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11"/>
      <c r="B42" s="6" t="s">
        <v>58</v>
      </c>
      <c r="C42" s="5">
        <v>200</v>
      </c>
      <c r="D42" s="5">
        <v>5.8</v>
      </c>
      <c r="E42" s="5">
        <v>2.78</v>
      </c>
      <c r="F42" s="5">
        <v>8</v>
      </c>
      <c r="G42" s="5">
        <v>100</v>
      </c>
      <c r="H42" s="5">
        <v>0.08</v>
      </c>
      <c r="I42" s="5">
        <v>1.4</v>
      </c>
      <c r="J42" s="5">
        <v>40</v>
      </c>
      <c r="K42" s="5">
        <v>240</v>
      </c>
      <c r="L42" s="5">
        <v>180</v>
      </c>
      <c r="M42" s="5">
        <v>28</v>
      </c>
      <c r="N42" s="5">
        <v>0.2</v>
      </c>
    </row>
    <row r="43" spans="1:14" ht="12.75">
      <c r="A43" s="15"/>
      <c r="B43" s="6" t="s">
        <v>59</v>
      </c>
      <c r="C43" s="5">
        <v>100</v>
      </c>
      <c r="D43" s="5">
        <v>0.4</v>
      </c>
      <c r="E43" s="5">
        <v>0.4</v>
      </c>
      <c r="F43" s="5">
        <v>9.8</v>
      </c>
      <c r="G43" s="5">
        <v>44.3</v>
      </c>
      <c r="H43" s="5">
        <v>0.03</v>
      </c>
      <c r="I43" s="5">
        <v>10</v>
      </c>
      <c r="J43" s="5">
        <v>0</v>
      </c>
      <c r="K43" s="5">
        <v>16</v>
      </c>
      <c r="L43" s="5">
        <v>11</v>
      </c>
      <c r="M43" s="5">
        <v>9</v>
      </c>
      <c r="N43" s="5">
        <v>2.2</v>
      </c>
    </row>
    <row r="44" spans="1:14" ht="12.75">
      <c r="A44" s="11"/>
      <c r="B44" s="6" t="s">
        <v>60</v>
      </c>
      <c r="C44" s="5">
        <v>50</v>
      </c>
      <c r="D44" s="5">
        <v>4.2</v>
      </c>
      <c r="E44" s="5">
        <v>4</v>
      </c>
      <c r="F44" s="5">
        <v>30.2</v>
      </c>
      <c r="G44" s="5">
        <v>174</v>
      </c>
      <c r="H44" s="5">
        <v>0.06</v>
      </c>
      <c r="I44" s="5">
        <v>0</v>
      </c>
      <c r="J44" s="5">
        <v>0</v>
      </c>
      <c r="K44" s="5">
        <v>9.5</v>
      </c>
      <c r="L44" s="5">
        <v>36</v>
      </c>
      <c r="M44" s="5">
        <v>7</v>
      </c>
      <c r="N44" s="5">
        <v>0.65</v>
      </c>
    </row>
    <row r="45" spans="1:14" s="2" customFormat="1" ht="12.75">
      <c r="A45" s="16"/>
      <c r="B45" s="17" t="s">
        <v>44</v>
      </c>
      <c r="C45" s="16"/>
      <c r="D45" s="16">
        <f aca="true" t="shared" si="6" ref="D45:N45">D42+D44+D43</f>
        <v>10.4</v>
      </c>
      <c r="E45" s="16">
        <f t="shared" si="6"/>
        <v>7.18</v>
      </c>
      <c r="F45" s="16">
        <f t="shared" si="6"/>
        <v>48</v>
      </c>
      <c r="G45" s="16">
        <f t="shared" si="6"/>
        <v>318.3</v>
      </c>
      <c r="H45" s="16">
        <f t="shared" si="6"/>
        <v>0.17</v>
      </c>
      <c r="I45" s="16">
        <f t="shared" si="6"/>
        <v>11.4</v>
      </c>
      <c r="J45" s="16">
        <f t="shared" si="6"/>
        <v>40</v>
      </c>
      <c r="K45" s="16">
        <f t="shared" si="6"/>
        <v>265.5</v>
      </c>
      <c r="L45" s="16">
        <f t="shared" si="6"/>
        <v>227</v>
      </c>
      <c r="M45" s="16">
        <f t="shared" si="6"/>
        <v>44</v>
      </c>
      <c r="N45" s="16">
        <f t="shared" si="6"/>
        <v>3.0500000000000003</v>
      </c>
    </row>
    <row r="46" spans="1:14" s="3" customFormat="1" ht="12.75">
      <c r="A46" s="8"/>
      <c r="B46" s="20" t="s">
        <v>45</v>
      </c>
      <c r="C46" s="8"/>
      <c r="D46" s="8">
        <f aca="true" t="shared" si="7" ref="D46:N46">D32+D40+D45</f>
        <v>56.589999999999996</v>
      </c>
      <c r="E46" s="8">
        <f t="shared" si="7"/>
        <v>64.11000000000001</v>
      </c>
      <c r="F46" s="8">
        <f t="shared" si="7"/>
        <v>195.88</v>
      </c>
      <c r="G46" s="8">
        <f t="shared" si="7"/>
        <v>1509.07</v>
      </c>
      <c r="H46" s="8">
        <f t="shared" si="7"/>
        <v>19.439999999999998</v>
      </c>
      <c r="I46" s="8">
        <f t="shared" si="7"/>
        <v>55.27</v>
      </c>
      <c r="J46" s="8">
        <f t="shared" si="7"/>
        <v>119.6</v>
      </c>
      <c r="K46" s="8">
        <f t="shared" si="7"/>
        <v>725.23</v>
      </c>
      <c r="L46" s="8">
        <f t="shared" si="7"/>
        <v>1182.19</v>
      </c>
      <c r="M46" s="8">
        <f t="shared" si="7"/>
        <v>369.32</v>
      </c>
      <c r="N46" s="8">
        <f t="shared" si="7"/>
        <v>17.32</v>
      </c>
    </row>
    <row r="47" spans="1:14" ht="21" customHeight="1">
      <c r="A47" s="38" t="s">
        <v>61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</row>
    <row r="48" spans="1:14" ht="12.75">
      <c r="A48" s="15"/>
      <c r="B48" s="8" t="s">
        <v>21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25.5">
      <c r="A49" s="11" t="s">
        <v>22</v>
      </c>
      <c r="B49" s="33" t="s">
        <v>62</v>
      </c>
      <c r="C49" s="5">
        <v>200</v>
      </c>
      <c r="D49" s="5">
        <v>6.17</v>
      </c>
      <c r="E49" s="5">
        <v>1.65</v>
      </c>
      <c r="F49" s="5">
        <v>32.72</v>
      </c>
      <c r="G49" s="5">
        <v>170</v>
      </c>
      <c r="H49" s="5">
        <v>0.15</v>
      </c>
      <c r="I49" s="5">
        <v>0</v>
      </c>
      <c r="J49" s="5">
        <v>5</v>
      </c>
      <c r="K49" s="5">
        <v>11</v>
      </c>
      <c r="L49" s="5">
        <v>98.1</v>
      </c>
      <c r="M49" s="5">
        <v>98.1</v>
      </c>
      <c r="N49" s="5">
        <v>3.31</v>
      </c>
    </row>
    <row r="50" spans="1:14" ht="12.75">
      <c r="A50" s="11"/>
      <c r="B50" s="33" t="s">
        <v>24</v>
      </c>
      <c r="C50" s="5">
        <v>42</v>
      </c>
      <c r="D50" s="5">
        <v>3.2</v>
      </c>
      <c r="E50" s="5">
        <v>0.5</v>
      </c>
      <c r="F50" s="5">
        <v>17.1</v>
      </c>
      <c r="G50" s="5">
        <v>80.4</v>
      </c>
      <c r="H50" s="5">
        <v>0.065</v>
      </c>
      <c r="I50" s="5">
        <v>0</v>
      </c>
      <c r="J50" s="5">
        <v>0</v>
      </c>
      <c r="K50" s="5">
        <v>9.2</v>
      </c>
      <c r="L50" s="5">
        <v>0.64</v>
      </c>
      <c r="M50" s="5">
        <v>13.2</v>
      </c>
      <c r="N50" s="5">
        <v>0.8</v>
      </c>
    </row>
    <row r="51" spans="1:14" s="3" customFormat="1" ht="12.75">
      <c r="A51" s="11"/>
      <c r="B51" s="6" t="s">
        <v>27</v>
      </c>
      <c r="C51" s="5">
        <v>10</v>
      </c>
      <c r="D51" s="5">
        <v>0.08</v>
      </c>
      <c r="E51" s="5">
        <v>7.3</v>
      </c>
      <c r="F51" s="5">
        <v>0.13</v>
      </c>
      <c r="G51" s="5">
        <v>66</v>
      </c>
      <c r="H51" s="5">
        <v>0.001</v>
      </c>
      <c r="I51" s="5">
        <v>0</v>
      </c>
      <c r="J51" s="5">
        <v>40</v>
      </c>
      <c r="K51" s="5">
        <v>2.42</v>
      </c>
      <c r="L51" s="5">
        <v>3</v>
      </c>
      <c r="M51" s="5">
        <v>0</v>
      </c>
      <c r="N51" s="5">
        <v>0.02</v>
      </c>
    </row>
    <row r="52" spans="1:14" ht="12.75">
      <c r="A52" s="11" t="s">
        <v>25</v>
      </c>
      <c r="B52" s="6" t="s">
        <v>26</v>
      </c>
      <c r="C52" s="5">
        <v>200</v>
      </c>
      <c r="D52" s="5">
        <v>0.05</v>
      </c>
      <c r="E52" s="5">
        <v>0.01</v>
      </c>
      <c r="F52" s="5">
        <v>9.32</v>
      </c>
      <c r="G52" s="5">
        <v>44.4</v>
      </c>
      <c r="H52" s="5">
        <v>0</v>
      </c>
      <c r="I52" s="5">
        <v>0.03</v>
      </c>
      <c r="J52" s="5">
        <v>0</v>
      </c>
      <c r="K52" s="5">
        <v>10.7</v>
      </c>
      <c r="L52" s="5">
        <v>2.13</v>
      </c>
      <c r="M52" s="5">
        <v>1.2</v>
      </c>
      <c r="N52" s="5">
        <v>0.25</v>
      </c>
    </row>
    <row r="53" spans="1:14" s="2" customFormat="1" ht="12.75">
      <c r="A53" s="16"/>
      <c r="B53" s="17" t="s">
        <v>28</v>
      </c>
      <c r="C53" s="16"/>
      <c r="D53" s="16">
        <f aca="true" t="shared" si="8" ref="D53:N53">D49+D50+D52+D51</f>
        <v>9.500000000000002</v>
      </c>
      <c r="E53" s="16">
        <f t="shared" si="8"/>
        <v>9.459999999999999</v>
      </c>
      <c r="F53" s="16">
        <f t="shared" si="8"/>
        <v>59.27</v>
      </c>
      <c r="G53" s="16">
        <f t="shared" si="8"/>
        <v>360.8</v>
      </c>
      <c r="H53" s="16">
        <f t="shared" si="8"/>
        <v>0.216</v>
      </c>
      <c r="I53" s="16">
        <f t="shared" si="8"/>
        <v>0.03</v>
      </c>
      <c r="J53" s="16">
        <f t="shared" si="8"/>
        <v>45</v>
      </c>
      <c r="K53" s="16">
        <f t="shared" si="8"/>
        <v>33.32</v>
      </c>
      <c r="L53" s="16">
        <f t="shared" si="8"/>
        <v>103.86999999999999</v>
      </c>
      <c r="M53" s="16">
        <f t="shared" si="8"/>
        <v>112.5</v>
      </c>
      <c r="N53" s="16">
        <f t="shared" si="8"/>
        <v>4.38</v>
      </c>
    </row>
    <row r="54" spans="1:14" ht="12.75">
      <c r="A54" s="5"/>
      <c r="B54" s="8" t="s">
        <v>29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>
      <c r="A55" s="15" t="s">
        <v>63</v>
      </c>
      <c r="B55" s="33" t="s">
        <v>64</v>
      </c>
      <c r="C55" s="5">
        <v>100</v>
      </c>
      <c r="D55" s="5">
        <v>1.5</v>
      </c>
      <c r="E55" s="5">
        <v>5</v>
      </c>
      <c r="F55" s="5">
        <v>15</v>
      </c>
      <c r="G55" s="5">
        <v>103</v>
      </c>
      <c r="H55" s="5">
        <v>0.03</v>
      </c>
      <c r="I55" s="5">
        <v>26.8</v>
      </c>
      <c r="J55" s="5">
        <v>0.23</v>
      </c>
      <c r="K55" s="5">
        <v>37.3</v>
      </c>
      <c r="L55" s="5">
        <v>32.4</v>
      </c>
      <c r="M55" s="5">
        <v>12.4</v>
      </c>
      <c r="N55" s="5">
        <v>0.47</v>
      </c>
    </row>
    <row r="56" spans="1:14" ht="24.75" customHeight="1">
      <c r="A56" s="11" t="s">
        <v>65</v>
      </c>
      <c r="B56" s="33" t="s">
        <v>66</v>
      </c>
      <c r="C56" s="11">
        <v>200</v>
      </c>
      <c r="D56" s="5">
        <v>5.88</v>
      </c>
      <c r="E56" s="5">
        <v>8.62</v>
      </c>
      <c r="F56" s="5">
        <v>10.78</v>
      </c>
      <c r="G56" s="5">
        <v>144</v>
      </c>
      <c r="H56" s="5">
        <v>0.11</v>
      </c>
      <c r="I56" s="5">
        <v>6.6</v>
      </c>
      <c r="J56" s="5">
        <v>0</v>
      </c>
      <c r="K56" s="5">
        <v>22.8</v>
      </c>
      <c r="L56" s="5">
        <v>71.96</v>
      </c>
      <c r="M56" s="5">
        <v>27.28</v>
      </c>
      <c r="N56" s="5">
        <v>0.98</v>
      </c>
    </row>
    <row r="57" spans="1:14" ht="12.75">
      <c r="A57" s="11" t="s">
        <v>67</v>
      </c>
      <c r="B57" s="6" t="s">
        <v>68</v>
      </c>
      <c r="C57" s="5">
        <v>200</v>
      </c>
      <c r="D57" s="5">
        <v>4.27</v>
      </c>
      <c r="E57" s="5">
        <v>5.55</v>
      </c>
      <c r="F57" s="5">
        <v>29.02</v>
      </c>
      <c r="G57" s="5">
        <v>183.16</v>
      </c>
      <c r="H57" s="5">
        <v>0.186</v>
      </c>
      <c r="I57" s="5">
        <v>24.2</v>
      </c>
      <c r="J57" s="5">
        <v>34</v>
      </c>
      <c r="K57" s="5">
        <v>49.3</v>
      </c>
      <c r="L57" s="5">
        <v>115.5</v>
      </c>
      <c r="M57" s="5">
        <v>37</v>
      </c>
      <c r="N57" s="5">
        <v>1.35</v>
      </c>
    </row>
    <row r="58" spans="1:14" ht="25.5">
      <c r="A58" s="11" t="s">
        <v>69</v>
      </c>
      <c r="B58" s="6" t="s">
        <v>70</v>
      </c>
      <c r="C58" s="5">
        <v>100</v>
      </c>
      <c r="D58" s="5">
        <v>17.38</v>
      </c>
      <c r="E58" s="5">
        <v>15.98</v>
      </c>
      <c r="F58" s="5">
        <v>3.75</v>
      </c>
      <c r="G58" s="5">
        <v>228.55</v>
      </c>
      <c r="H58" s="5">
        <v>0.17</v>
      </c>
      <c r="I58" s="5">
        <v>0.35</v>
      </c>
      <c r="J58" s="5">
        <v>0.12</v>
      </c>
      <c r="K58" s="5">
        <v>58.3</v>
      </c>
      <c r="L58" s="5">
        <v>233.6</v>
      </c>
      <c r="M58" s="5">
        <v>27.9</v>
      </c>
      <c r="N58" s="5">
        <v>1.56</v>
      </c>
    </row>
    <row r="59" spans="1:14" ht="12.75">
      <c r="A59" s="15"/>
      <c r="B59" s="6" t="s">
        <v>24</v>
      </c>
      <c r="C59" s="5">
        <v>80</v>
      </c>
      <c r="D59" s="5">
        <v>6.4</v>
      </c>
      <c r="E59" s="5">
        <v>1</v>
      </c>
      <c r="F59" s="5">
        <v>34.2</v>
      </c>
      <c r="G59" s="5">
        <v>160.8</v>
      </c>
      <c r="H59" s="5">
        <v>0.13</v>
      </c>
      <c r="I59" s="5">
        <v>0</v>
      </c>
      <c r="J59" s="5">
        <v>0</v>
      </c>
      <c r="K59" s="5">
        <v>18.4</v>
      </c>
      <c r="L59" s="5">
        <v>1.28</v>
      </c>
      <c r="M59" s="5">
        <v>26.4</v>
      </c>
      <c r="N59" s="5">
        <v>1.6</v>
      </c>
    </row>
    <row r="60" spans="1:14" ht="12.75">
      <c r="A60" s="11" t="s">
        <v>36</v>
      </c>
      <c r="B60" s="6" t="s">
        <v>37</v>
      </c>
      <c r="C60" s="5">
        <v>200</v>
      </c>
      <c r="D60" s="5">
        <v>0.13</v>
      </c>
      <c r="E60" s="5">
        <v>0.02</v>
      </c>
      <c r="F60" s="5">
        <v>11.33</v>
      </c>
      <c r="G60" s="5">
        <v>45.6</v>
      </c>
      <c r="H60" s="5">
        <v>0</v>
      </c>
      <c r="I60" s="5">
        <v>3.14</v>
      </c>
      <c r="J60" s="5">
        <v>0</v>
      </c>
      <c r="K60" s="5">
        <v>14.22</v>
      </c>
      <c r="L60" s="5">
        <v>4.44</v>
      </c>
      <c r="M60" s="5">
        <v>2.44</v>
      </c>
      <c r="N60" s="5">
        <v>0.36</v>
      </c>
    </row>
    <row r="61" spans="1:14" s="2" customFormat="1" ht="12.75">
      <c r="A61" s="16"/>
      <c r="B61" s="17" t="s">
        <v>38</v>
      </c>
      <c r="C61" s="16"/>
      <c r="D61" s="16">
        <f aca="true" t="shared" si="9" ref="D61:N61">D55+D56+D57+D58+D59+D60</f>
        <v>35.56</v>
      </c>
      <c r="E61" s="16">
        <f t="shared" si="9"/>
        <v>36.17</v>
      </c>
      <c r="F61" s="16">
        <f t="shared" si="9"/>
        <v>104.08</v>
      </c>
      <c r="G61" s="16">
        <f t="shared" si="9"/>
        <v>865.11</v>
      </c>
      <c r="H61" s="16">
        <f t="shared" si="9"/>
        <v>0.626</v>
      </c>
      <c r="I61" s="16">
        <f t="shared" si="9"/>
        <v>61.089999999999996</v>
      </c>
      <c r="J61" s="16">
        <f t="shared" si="9"/>
        <v>34.349999999999994</v>
      </c>
      <c r="K61" s="16">
        <f t="shared" si="9"/>
        <v>200.32</v>
      </c>
      <c r="L61" s="16">
        <f t="shared" si="9"/>
        <v>459.17999999999995</v>
      </c>
      <c r="M61" s="16">
        <f t="shared" si="9"/>
        <v>133.42000000000002</v>
      </c>
      <c r="N61" s="16">
        <f t="shared" si="9"/>
        <v>6.319999999999999</v>
      </c>
    </row>
    <row r="62" spans="1:14" ht="12.75">
      <c r="A62" s="15"/>
      <c r="B62" s="8" t="s">
        <v>39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75">
      <c r="A63" s="15"/>
      <c r="B63" s="6" t="s">
        <v>59</v>
      </c>
      <c r="C63" s="5">
        <v>100</v>
      </c>
      <c r="D63" s="5">
        <v>0.4</v>
      </c>
      <c r="E63" s="5">
        <v>0.4</v>
      </c>
      <c r="F63" s="5">
        <v>9.8</v>
      </c>
      <c r="G63" s="5">
        <v>44.3</v>
      </c>
      <c r="H63" s="5">
        <v>0.03</v>
      </c>
      <c r="I63" s="5">
        <v>10</v>
      </c>
      <c r="J63" s="5">
        <v>0</v>
      </c>
      <c r="K63" s="5">
        <v>16</v>
      </c>
      <c r="L63" s="5">
        <v>11</v>
      </c>
      <c r="M63" s="5">
        <v>9</v>
      </c>
      <c r="N63" s="5">
        <v>2.2</v>
      </c>
    </row>
    <row r="64" spans="1:14" s="3" customFormat="1" ht="12.75">
      <c r="A64" s="11"/>
      <c r="B64" s="6" t="s">
        <v>27</v>
      </c>
      <c r="C64" s="5">
        <v>12</v>
      </c>
      <c r="D64" s="5">
        <v>0.1</v>
      </c>
      <c r="E64" s="5">
        <v>8.7</v>
      </c>
      <c r="F64" s="5">
        <v>0.16</v>
      </c>
      <c r="G64" s="5">
        <v>79.2</v>
      </c>
      <c r="H64" s="5">
        <v>0.002</v>
      </c>
      <c r="I64" s="5">
        <v>0</v>
      </c>
      <c r="J64" s="5">
        <v>48</v>
      </c>
      <c r="K64" s="5">
        <v>2.9</v>
      </c>
      <c r="L64" s="5">
        <v>3.6</v>
      </c>
      <c r="M64" s="5">
        <v>0</v>
      </c>
      <c r="N64" s="5">
        <v>0.02</v>
      </c>
    </row>
    <row r="65" spans="1:14" ht="12.75">
      <c r="A65" s="11" t="s">
        <v>71</v>
      </c>
      <c r="B65" s="6" t="s">
        <v>72</v>
      </c>
      <c r="C65" s="5">
        <v>40</v>
      </c>
      <c r="D65" s="5">
        <v>4.16</v>
      </c>
      <c r="E65" s="5">
        <v>4.6</v>
      </c>
      <c r="F65" s="5">
        <v>0.28</v>
      </c>
      <c r="G65" s="5">
        <v>63</v>
      </c>
      <c r="H65" s="5">
        <v>0.03</v>
      </c>
      <c r="I65" s="5">
        <v>0</v>
      </c>
      <c r="J65" s="5">
        <v>100</v>
      </c>
      <c r="K65" s="5">
        <v>22</v>
      </c>
      <c r="L65" s="5">
        <v>76.8</v>
      </c>
      <c r="M65" s="5">
        <v>4.8</v>
      </c>
      <c r="N65" s="5">
        <v>1</v>
      </c>
    </row>
    <row r="66" spans="1:14" ht="12.75">
      <c r="A66" s="11"/>
      <c r="B66" s="6" t="s">
        <v>24</v>
      </c>
      <c r="C66" s="5">
        <v>40</v>
      </c>
      <c r="D66" s="5">
        <v>3.2</v>
      </c>
      <c r="E66" s="5">
        <v>0.5</v>
      </c>
      <c r="F66" s="5">
        <v>17.1</v>
      </c>
      <c r="G66" s="5">
        <v>80.4</v>
      </c>
      <c r="H66" s="5">
        <v>0.065</v>
      </c>
      <c r="I66" s="5">
        <v>0</v>
      </c>
      <c r="J66" s="5">
        <v>0</v>
      </c>
      <c r="K66" s="5">
        <v>9.2</v>
      </c>
      <c r="L66" s="5">
        <v>0.64</v>
      </c>
      <c r="M66" s="5">
        <v>13.2</v>
      </c>
      <c r="N66" s="5">
        <v>0.8</v>
      </c>
    </row>
    <row r="67" spans="1:14" ht="12.75">
      <c r="A67" s="11" t="s">
        <v>73</v>
      </c>
      <c r="B67" s="6" t="s">
        <v>74</v>
      </c>
      <c r="C67" s="5">
        <v>200</v>
      </c>
      <c r="D67" s="5">
        <v>4.2</v>
      </c>
      <c r="E67" s="5">
        <v>3.6</v>
      </c>
      <c r="F67" s="5">
        <v>17.3</v>
      </c>
      <c r="G67" s="5">
        <v>118.7</v>
      </c>
      <c r="H67" s="5">
        <v>0.05</v>
      </c>
      <c r="I67" s="5">
        <v>1.6</v>
      </c>
      <c r="J67" s="5">
        <v>24</v>
      </c>
      <c r="K67" s="5">
        <v>152.9</v>
      </c>
      <c r="L67" s="5">
        <v>127.87</v>
      </c>
      <c r="M67" s="5">
        <v>22.23</v>
      </c>
      <c r="N67" s="5">
        <v>0.55</v>
      </c>
    </row>
    <row r="68" spans="1:14" s="2" customFormat="1" ht="12.75">
      <c r="A68" s="16"/>
      <c r="B68" s="29" t="s">
        <v>44</v>
      </c>
      <c r="C68" s="16"/>
      <c r="D68" s="16">
        <f aca="true" t="shared" si="10" ref="D68:N68">D63+D64+D65+D66+D67</f>
        <v>12.06</v>
      </c>
      <c r="E68" s="16">
        <f t="shared" si="10"/>
        <v>17.8</v>
      </c>
      <c r="F68" s="16">
        <f t="shared" si="10"/>
        <v>44.64</v>
      </c>
      <c r="G68" s="16">
        <f t="shared" si="10"/>
        <v>385.59999999999997</v>
      </c>
      <c r="H68" s="16">
        <f t="shared" si="10"/>
        <v>0.177</v>
      </c>
      <c r="I68" s="16">
        <f t="shared" si="10"/>
        <v>11.6</v>
      </c>
      <c r="J68" s="16">
        <f t="shared" si="10"/>
        <v>172</v>
      </c>
      <c r="K68" s="16">
        <f t="shared" si="10"/>
        <v>203</v>
      </c>
      <c r="L68" s="16">
        <f t="shared" si="10"/>
        <v>219.91</v>
      </c>
      <c r="M68" s="16">
        <f t="shared" si="10"/>
        <v>49.230000000000004</v>
      </c>
      <c r="N68" s="16">
        <f t="shared" si="10"/>
        <v>4.57</v>
      </c>
    </row>
    <row r="69" spans="1:14" s="3" customFormat="1" ht="12.75">
      <c r="A69" s="8"/>
      <c r="B69" s="20" t="s">
        <v>45</v>
      </c>
      <c r="C69" s="8"/>
      <c r="D69" s="8">
        <f aca="true" t="shared" si="11" ref="D69:N69">D53+D61+D68</f>
        <v>57.120000000000005</v>
      </c>
      <c r="E69" s="8">
        <f t="shared" si="11"/>
        <v>63.43000000000001</v>
      </c>
      <c r="F69" s="8">
        <f t="shared" si="11"/>
        <v>207.99</v>
      </c>
      <c r="G69" s="8">
        <f t="shared" si="11"/>
        <v>1611.51</v>
      </c>
      <c r="H69" s="8">
        <f t="shared" si="11"/>
        <v>1.019</v>
      </c>
      <c r="I69" s="8">
        <f t="shared" si="11"/>
        <v>72.72</v>
      </c>
      <c r="J69" s="8">
        <f t="shared" si="11"/>
        <v>251.35</v>
      </c>
      <c r="K69" s="8">
        <f t="shared" si="11"/>
        <v>436.64</v>
      </c>
      <c r="L69" s="8">
        <f t="shared" si="11"/>
        <v>782.9599999999999</v>
      </c>
      <c r="M69" s="8">
        <f t="shared" si="11"/>
        <v>295.15000000000003</v>
      </c>
      <c r="N69" s="8">
        <f t="shared" si="11"/>
        <v>15.27</v>
      </c>
    </row>
    <row r="70" spans="1:14" ht="21" customHeight="1">
      <c r="A70" s="38" t="s">
        <v>75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0"/>
    </row>
    <row r="71" spans="1:14" ht="12.75">
      <c r="A71" s="5"/>
      <c r="B71" s="8" t="s">
        <v>21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25.5">
      <c r="A72" s="11" t="s">
        <v>22</v>
      </c>
      <c r="B72" s="33" t="s">
        <v>76</v>
      </c>
      <c r="C72" s="5">
        <v>200</v>
      </c>
      <c r="D72" s="5">
        <v>4.14</v>
      </c>
      <c r="E72" s="5">
        <v>4.52</v>
      </c>
      <c r="F72" s="5">
        <v>30.57</v>
      </c>
      <c r="G72" s="5">
        <v>179.62</v>
      </c>
      <c r="H72" s="5">
        <v>0.03</v>
      </c>
      <c r="I72" s="5">
        <v>0</v>
      </c>
      <c r="J72" s="5">
        <v>20</v>
      </c>
      <c r="K72" s="5">
        <v>5.9</v>
      </c>
      <c r="L72" s="5">
        <v>67</v>
      </c>
      <c r="M72" s="5">
        <v>21.8</v>
      </c>
      <c r="N72" s="5">
        <v>0.47</v>
      </c>
    </row>
    <row r="73" spans="1:14" ht="12.75">
      <c r="A73" s="11"/>
      <c r="B73" s="33" t="s">
        <v>24</v>
      </c>
      <c r="C73" s="5">
        <v>42</v>
      </c>
      <c r="D73" s="5">
        <v>3.2</v>
      </c>
      <c r="E73" s="5">
        <v>0.5</v>
      </c>
      <c r="F73" s="5">
        <v>17.1</v>
      </c>
      <c r="G73" s="5">
        <v>80.4</v>
      </c>
      <c r="H73" s="5">
        <v>0.065</v>
      </c>
      <c r="I73" s="5">
        <v>0</v>
      </c>
      <c r="J73" s="5">
        <v>0</v>
      </c>
      <c r="K73" s="5">
        <v>9.2</v>
      </c>
      <c r="L73" s="5">
        <v>0.64</v>
      </c>
      <c r="M73" s="5">
        <v>13.2</v>
      </c>
      <c r="N73" s="5">
        <v>0.8</v>
      </c>
    </row>
    <row r="74" spans="1:14" ht="12.75">
      <c r="A74" s="11" t="s">
        <v>40</v>
      </c>
      <c r="B74" s="33" t="s">
        <v>49</v>
      </c>
      <c r="C74" s="5">
        <v>10</v>
      </c>
      <c r="D74" s="5">
        <v>2.62</v>
      </c>
      <c r="E74" s="5">
        <v>12</v>
      </c>
      <c r="F74" s="5">
        <v>0</v>
      </c>
      <c r="G74" s="5">
        <v>42.41</v>
      </c>
      <c r="H74" s="5">
        <v>0.07</v>
      </c>
      <c r="I74" s="5">
        <v>0.11</v>
      </c>
      <c r="J74" s="5">
        <v>59</v>
      </c>
      <c r="K74" s="5">
        <v>142.4</v>
      </c>
      <c r="L74" s="5">
        <v>111.3</v>
      </c>
      <c r="M74" s="5">
        <v>18.5</v>
      </c>
      <c r="N74" s="5">
        <v>0.96</v>
      </c>
    </row>
    <row r="75" spans="1:14" ht="12.75">
      <c r="A75" s="11" t="s">
        <v>25</v>
      </c>
      <c r="B75" s="6" t="s">
        <v>26</v>
      </c>
      <c r="C75" s="5">
        <v>200</v>
      </c>
      <c r="D75" s="5">
        <v>0.05</v>
      </c>
      <c r="E75" s="5">
        <v>0.01</v>
      </c>
      <c r="F75" s="5">
        <v>9.32</v>
      </c>
      <c r="G75" s="5">
        <v>44.4</v>
      </c>
      <c r="H75" s="5">
        <v>0</v>
      </c>
      <c r="I75" s="5">
        <v>0.03</v>
      </c>
      <c r="J75" s="5">
        <v>0</v>
      </c>
      <c r="K75" s="5">
        <v>10.7</v>
      </c>
      <c r="L75" s="5">
        <v>2.13</v>
      </c>
      <c r="M75" s="5">
        <v>1.2</v>
      </c>
      <c r="N75" s="5">
        <v>0.25</v>
      </c>
    </row>
    <row r="76" spans="1:14" s="2" customFormat="1" ht="12.75">
      <c r="A76" s="16"/>
      <c r="B76" s="17" t="s">
        <v>28</v>
      </c>
      <c r="C76" s="16"/>
      <c r="D76" s="16">
        <f>D72+D73+D75+D74</f>
        <v>10.01</v>
      </c>
      <c r="E76" s="16">
        <f aca="true" t="shared" si="12" ref="E76:N76">E72+E73+E75+E74</f>
        <v>17.03</v>
      </c>
      <c r="F76" s="16">
        <f t="shared" si="12"/>
        <v>56.99</v>
      </c>
      <c r="G76" s="16">
        <f t="shared" si="12"/>
        <v>346.8299999999999</v>
      </c>
      <c r="H76" s="16">
        <f t="shared" si="12"/>
        <v>0.165</v>
      </c>
      <c r="I76" s="16">
        <f t="shared" si="12"/>
        <v>0.14</v>
      </c>
      <c r="J76" s="16">
        <f t="shared" si="12"/>
        <v>79</v>
      </c>
      <c r="K76" s="16">
        <f t="shared" si="12"/>
        <v>168.2</v>
      </c>
      <c r="L76" s="16">
        <f t="shared" si="12"/>
        <v>181.07</v>
      </c>
      <c r="M76" s="16">
        <f t="shared" si="12"/>
        <v>54.7</v>
      </c>
      <c r="N76" s="16">
        <f t="shared" si="12"/>
        <v>2.48</v>
      </c>
    </row>
    <row r="77" spans="1:14" ht="12.75">
      <c r="A77" s="15"/>
      <c r="B77" s="8" t="s">
        <v>29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>
      <c r="A78" s="11" t="s">
        <v>77</v>
      </c>
      <c r="B78" s="6" t="s">
        <v>78</v>
      </c>
      <c r="C78" s="5">
        <v>100</v>
      </c>
      <c r="D78" s="5">
        <v>1.4</v>
      </c>
      <c r="E78" s="5">
        <v>6.2</v>
      </c>
      <c r="F78" s="14">
        <v>28.4</v>
      </c>
      <c r="G78" s="5">
        <v>94.8</v>
      </c>
      <c r="H78" s="5">
        <v>0.06</v>
      </c>
      <c r="I78" s="5">
        <v>10.3</v>
      </c>
      <c r="J78" s="5">
        <v>0</v>
      </c>
      <c r="K78" s="5">
        <v>23.2</v>
      </c>
      <c r="L78" s="5">
        <v>45</v>
      </c>
      <c r="M78" s="5">
        <v>20.8</v>
      </c>
      <c r="N78" s="5">
        <v>0.9</v>
      </c>
    </row>
    <row r="79" spans="1:14" ht="12.75">
      <c r="A79" s="11" t="s">
        <v>79</v>
      </c>
      <c r="B79" s="33" t="s">
        <v>80</v>
      </c>
      <c r="C79" s="11">
        <v>200</v>
      </c>
      <c r="D79" s="5">
        <v>3.75</v>
      </c>
      <c r="E79" s="5">
        <v>4.6</v>
      </c>
      <c r="F79" s="5">
        <v>10.31</v>
      </c>
      <c r="G79" s="5">
        <v>97.71</v>
      </c>
      <c r="H79" s="5">
        <v>0.2</v>
      </c>
      <c r="I79" s="5">
        <v>5.5</v>
      </c>
      <c r="J79" s="5">
        <v>14</v>
      </c>
      <c r="K79" s="5">
        <v>27.62</v>
      </c>
      <c r="L79" s="5">
        <v>95.82</v>
      </c>
      <c r="M79" s="5">
        <v>19.26</v>
      </c>
      <c r="N79" s="5">
        <v>0.63</v>
      </c>
    </row>
    <row r="80" spans="1:14" ht="12.75">
      <c r="A80" s="11" t="s">
        <v>81</v>
      </c>
      <c r="B80" s="6" t="s">
        <v>82</v>
      </c>
      <c r="C80" s="5">
        <v>250</v>
      </c>
      <c r="D80" s="5">
        <v>26</v>
      </c>
      <c r="E80" s="5">
        <v>6.7</v>
      </c>
      <c r="F80" s="5">
        <v>23.1</v>
      </c>
      <c r="G80" s="5">
        <v>256.2</v>
      </c>
      <c r="H80" s="5">
        <v>0.21</v>
      </c>
      <c r="I80" s="5">
        <v>9.1</v>
      </c>
      <c r="J80" s="5">
        <v>20</v>
      </c>
      <c r="K80" s="5">
        <v>30</v>
      </c>
      <c r="L80" s="5">
        <v>323.5</v>
      </c>
      <c r="M80" s="5">
        <v>62.8</v>
      </c>
      <c r="N80" s="5">
        <v>3.8</v>
      </c>
    </row>
    <row r="81" spans="1:14" ht="12.75">
      <c r="A81" s="11"/>
      <c r="B81" s="6" t="s">
        <v>24</v>
      </c>
      <c r="C81" s="5">
        <v>80</v>
      </c>
      <c r="D81" s="5">
        <v>6.4</v>
      </c>
      <c r="E81" s="5">
        <v>1</v>
      </c>
      <c r="F81" s="5">
        <v>34.2</v>
      </c>
      <c r="G81" s="5">
        <v>160.8</v>
      </c>
      <c r="H81" s="5">
        <v>0.13</v>
      </c>
      <c r="I81" s="5">
        <v>0</v>
      </c>
      <c r="J81" s="5">
        <v>0</v>
      </c>
      <c r="K81" s="5">
        <v>18.4</v>
      </c>
      <c r="L81" s="5">
        <v>1.28</v>
      </c>
      <c r="M81" s="5">
        <v>26.4</v>
      </c>
      <c r="N81" s="5">
        <v>1.6</v>
      </c>
    </row>
    <row r="82" spans="1:14" ht="12.75">
      <c r="A82" s="11" t="s">
        <v>83</v>
      </c>
      <c r="B82" s="6" t="s">
        <v>84</v>
      </c>
      <c r="C82" s="5">
        <v>200</v>
      </c>
      <c r="D82" s="5">
        <v>0.6000000000000001</v>
      </c>
      <c r="E82" s="5">
        <v>0</v>
      </c>
      <c r="F82" s="5">
        <v>19.98</v>
      </c>
      <c r="G82" s="5">
        <v>79.92</v>
      </c>
      <c r="H82" s="5">
        <v>0.01</v>
      </c>
      <c r="I82" s="5">
        <v>0.75</v>
      </c>
      <c r="J82" s="5">
        <v>0.02</v>
      </c>
      <c r="K82" s="5">
        <v>20.4</v>
      </c>
      <c r="L82" s="5">
        <v>20.75</v>
      </c>
      <c r="M82" s="5">
        <v>25.5</v>
      </c>
      <c r="N82" s="5">
        <v>0.81</v>
      </c>
    </row>
    <row r="83" spans="1:14" s="2" customFormat="1" ht="12.75">
      <c r="A83" s="16"/>
      <c r="B83" s="17" t="s">
        <v>38</v>
      </c>
      <c r="C83" s="16"/>
      <c r="D83" s="16">
        <f aca="true" t="shared" si="13" ref="D83:N83">D77+D78+D79+D80+D81+D82</f>
        <v>38.15</v>
      </c>
      <c r="E83" s="16">
        <f t="shared" si="13"/>
        <v>18.5</v>
      </c>
      <c r="F83" s="16">
        <f t="shared" si="13"/>
        <v>115.99000000000001</v>
      </c>
      <c r="G83" s="16">
        <f t="shared" si="13"/>
        <v>689.43</v>
      </c>
      <c r="H83" s="16">
        <f t="shared" si="13"/>
        <v>0.61</v>
      </c>
      <c r="I83" s="16">
        <f t="shared" si="13"/>
        <v>25.65</v>
      </c>
      <c r="J83" s="16">
        <f t="shared" si="13"/>
        <v>34.02</v>
      </c>
      <c r="K83" s="16">
        <f t="shared" si="13"/>
        <v>119.62</v>
      </c>
      <c r="L83" s="16">
        <f t="shared" si="13"/>
        <v>486.34999999999997</v>
      </c>
      <c r="M83" s="16">
        <f t="shared" si="13"/>
        <v>154.76</v>
      </c>
      <c r="N83" s="16">
        <f t="shared" si="13"/>
        <v>7.74</v>
      </c>
    </row>
    <row r="84" spans="1:14" ht="12.75">
      <c r="A84" s="15"/>
      <c r="B84" s="8" t="s">
        <v>39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11" t="s">
        <v>25</v>
      </c>
      <c r="B85" s="6" t="s">
        <v>26</v>
      </c>
      <c r="C85" s="5">
        <v>200</v>
      </c>
      <c r="D85" s="5">
        <v>0.05</v>
      </c>
      <c r="E85" s="5">
        <v>0.01</v>
      </c>
      <c r="F85" s="5">
        <v>9.32</v>
      </c>
      <c r="G85" s="5">
        <v>44.4</v>
      </c>
      <c r="H85" s="5">
        <v>0</v>
      </c>
      <c r="I85" s="5">
        <v>0.03</v>
      </c>
      <c r="J85" s="5">
        <v>0</v>
      </c>
      <c r="K85" s="5">
        <v>10.7</v>
      </c>
      <c r="L85" s="5">
        <v>2.13</v>
      </c>
      <c r="M85" s="5">
        <v>1.2</v>
      </c>
      <c r="N85" s="5">
        <v>0.25</v>
      </c>
    </row>
    <row r="86" spans="1:14" ht="12.75">
      <c r="A86" s="15"/>
      <c r="B86" s="6" t="s">
        <v>85</v>
      </c>
      <c r="C86" s="5">
        <v>200</v>
      </c>
      <c r="D86" s="5">
        <v>1.2</v>
      </c>
      <c r="E86" s="5">
        <v>0</v>
      </c>
      <c r="F86" s="5">
        <v>14</v>
      </c>
      <c r="G86" s="5">
        <v>70</v>
      </c>
      <c r="H86" s="5">
        <v>0.01</v>
      </c>
      <c r="I86" s="5">
        <v>2</v>
      </c>
      <c r="J86" s="5">
        <v>0</v>
      </c>
      <c r="K86" s="5">
        <v>7</v>
      </c>
      <c r="L86" s="5">
        <v>7</v>
      </c>
      <c r="M86" s="5">
        <v>4</v>
      </c>
      <c r="N86" s="5">
        <v>0.30000000000000004</v>
      </c>
    </row>
    <row r="87" spans="1:14" s="9" customFormat="1" ht="12.75">
      <c r="A87" s="11" t="s">
        <v>86</v>
      </c>
      <c r="B87" s="30" t="s">
        <v>87</v>
      </c>
      <c r="C87" s="11" t="s">
        <v>88</v>
      </c>
      <c r="D87" s="11">
        <v>7.77</v>
      </c>
      <c r="E87" s="11">
        <v>4.14</v>
      </c>
      <c r="F87" s="11">
        <v>54.1</v>
      </c>
      <c r="G87" s="11">
        <v>285</v>
      </c>
      <c r="H87" s="11">
        <v>0.15</v>
      </c>
      <c r="I87" s="11">
        <v>0.03</v>
      </c>
      <c r="J87" s="11">
        <v>30</v>
      </c>
      <c r="K87" s="11">
        <v>34.2</v>
      </c>
      <c r="L87" s="11">
        <v>29.1</v>
      </c>
      <c r="M87" s="11">
        <v>29.1</v>
      </c>
      <c r="N87" s="11">
        <v>1.8</v>
      </c>
    </row>
    <row r="88" spans="1:14" s="3" customFormat="1" ht="12.75">
      <c r="A88" s="8"/>
      <c r="B88" s="20" t="s">
        <v>44</v>
      </c>
      <c r="C88" s="8"/>
      <c r="D88" s="8">
        <f aca="true" t="shared" si="14" ref="D88:N88">D85+D87+D86</f>
        <v>9.02</v>
      </c>
      <c r="E88" s="8">
        <f t="shared" si="14"/>
        <v>4.1499999999999995</v>
      </c>
      <c r="F88" s="8">
        <f t="shared" si="14"/>
        <v>77.42</v>
      </c>
      <c r="G88" s="8">
        <f t="shared" si="14"/>
        <v>399.4</v>
      </c>
      <c r="H88" s="8">
        <f t="shared" si="14"/>
        <v>0.16</v>
      </c>
      <c r="I88" s="8">
        <f t="shared" si="14"/>
        <v>2.06</v>
      </c>
      <c r="J88" s="8">
        <f t="shared" si="14"/>
        <v>30</v>
      </c>
      <c r="K88" s="8">
        <f t="shared" si="14"/>
        <v>51.900000000000006</v>
      </c>
      <c r="L88" s="8">
        <f t="shared" si="14"/>
        <v>38.230000000000004</v>
      </c>
      <c r="M88" s="8">
        <f t="shared" si="14"/>
        <v>34.3</v>
      </c>
      <c r="N88" s="8">
        <f t="shared" si="14"/>
        <v>2.3499999999999996</v>
      </c>
    </row>
    <row r="89" spans="1:14" s="3" customFormat="1" ht="12.75">
      <c r="A89" s="8"/>
      <c r="B89" s="20" t="s">
        <v>45</v>
      </c>
      <c r="C89" s="8"/>
      <c r="D89" s="8">
        <f aca="true" t="shared" si="15" ref="D89:N89">D76+D83+D88</f>
        <v>57.17999999999999</v>
      </c>
      <c r="E89" s="8">
        <f t="shared" si="15"/>
        <v>39.68</v>
      </c>
      <c r="F89" s="8">
        <f t="shared" si="15"/>
        <v>250.40000000000003</v>
      </c>
      <c r="G89" s="8">
        <f t="shared" si="15"/>
        <v>1435.6599999999999</v>
      </c>
      <c r="H89" s="8">
        <f t="shared" si="15"/>
        <v>0.935</v>
      </c>
      <c r="I89" s="8">
        <f t="shared" si="15"/>
        <v>27.849999999999998</v>
      </c>
      <c r="J89" s="8">
        <f t="shared" si="15"/>
        <v>143.02</v>
      </c>
      <c r="K89" s="8">
        <f t="shared" si="15"/>
        <v>339.72</v>
      </c>
      <c r="L89" s="8">
        <f t="shared" si="15"/>
        <v>705.65</v>
      </c>
      <c r="M89" s="8">
        <f t="shared" si="15"/>
        <v>243.76</v>
      </c>
      <c r="N89" s="8">
        <f t="shared" si="15"/>
        <v>12.57</v>
      </c>
    </row>
    <row r="90" spans="1:14" ht="21" customHeight="1">
      <c r="A90" s="38" t="s">
        <v>89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40"/>
    </row>
    <row r="91" spans="1:14" ht="12.75">
      <c r="A91" s="5"/>
      <c r="B91" s="8" t="s">
        <v>21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25.5">
      <c r="A92" s="15" t="s">
        <v>22</v>
      </c>
      <c r="B92" s="33" t="s">
        <v>90</v>
      </c>
      <c r="C92" s="5">
        <v>200</v>
      </c>
      <c r="D92" s="5">
        <v>6.33</v>
      </c>
      <c r="E92" s="5">
        <v>4.54</v>
      </c>
      <c r="F92" s="5">
        <v>37.07</v>
      </c>
      <c r="G92" s="5">
        <v>214.53</v>
      </c>
      <c r="H92" s="5">
        <v>0.17</v>
      </c>
      <c r="I92" s="5">
        <v>0</v>
      </c>
      <c r="J92" s="5">
        <v>20</v>
      </c>
      <c r="K92" s="5">
        <v>37.1</v>
      </c>
      <c r="L92" s="5">
        <v>172.7</v>
      </c>
      <c r="M92" s="5">
        <v>21.8</v>
      </c>
      <c r="N92" s="5">
        <v>0.8</v>
      </c>
    </row>
    <row r="93" spans="1:14" ht="12.75">
      <c r="A93" s="11"/>
      <c r="B93" s="6" t="s">
        <v>24</v>
      </c>
      <c r="C93" s="5">
        <v>42</v>
      </c>
      <c r="D93" s="5">
        <v>3.2</v>
      </c>
      <c r="E93" s="5">
        <v>0.5</v>
      </c>
      <c r="F93" s="5">
        <v>17.1</v>
      </c>
      <c r="G93" s="5">
        <v>80.4</v>
      </c>
      <c r="H93" s="5">
        <v>0.065</v>
      </c>
      <c r="I93" s="5">
        <v>0</v>
      </c>
      <c r="J93" s="5">
        <v>0</v>
      </c>
      <c r="K93" s="5">
        <v>9.2</v>
      </c>
      <c r="L93" s="5">
        <v>0.64</v>
      </c>
      <c r="M93" s="5">
        <v>13.2</v>
      </c>
      <c r="N93" s="5">
        <v>0.8</v>
      </c>
    </row>
    <row r="94" spans="1:14" s="3" customFormat="1" ht="12.75">
      <c r="A94" s="11"/>
      <c r="B94" s="6" t="s">
        <v>27</v>
      </c>
      <c r="C94" s="5">
        <v>10</v>
      </c>
      <c r="D94" s="5">
        <v>0.08</v>
      </c>
      <c r="E94" s="5">
        <v>7.3</v>
      </c>
      <c r="F94" s="5">
        <v>0.13</v>
      </c>
      <c r="G94" s="5">
        <v>66</v>
      </c>
      <c r="H94" s="5">
        <v>0.001</v>
      </c>
      <c r="I94" s="5">
        <v>0</v>
      </c>
      <c r="J94" s="5">
        <v>40</v>
      </c>
      <c r="K94" s="5">
        <v>2.42</v>
      </c>
      <c r="L94" s="5">
        <v>3</v>
      </c>
      <c r="M94" s="5">
        <v>0</v>
      </c>
      <c r="N94" s="5">
        <v>0.02</v>
      </c>
    </row>
    <row r="95" spans="1:14" ht="12.75">
      <c r="A95" s="11" t="s">
        <v>25</v>
      </c>
      <c r="B95" s="6" t="s">
        <v>26</v>
      </c>
      <c r="C95" s="5">
        <v>200</v>
      </c>
      <c r="D95" s="5">
        <v>0.05</v>
      </c>
      <c r="E95" s="5">
        <v>0.01</v>
      </c>
      <c r="F95" s="5">
        <v>9.32</v>
      </c>
      <c r="G95" s="5">
        <v>44.4</v>
      </c>
      <c r="H95" s="5">
        <v>0</v>
      </c>
      <c r="I95" s="5">
        <v>0.03</v>
      </c>
      <c r="J95" s="5">
        <v>0</v>
      </c>
      <c r="K95" s="5">
        <v>10.7</v>
      </c>
      <c r="L95" s="5">
        <v>2.13</v>
      </c>
      <c r="M95" s="5">
        <v>1.2</v>
      </c>
      <c r="N95" s="5">
        <v>0.25</v>
      </c>
    </row>
    <row r="96" spans="1:14" s="2" customFormat="1" ht="12.75">
      <c r="A96" s="16"/>
      <c r="B96" s="17" t="s">
        <v>28</v>
      </c>
      <c r="C96" s="16"/>
      <c r="D96" s="16">
        <f aca="true" t="shared" si="16" ref="D96:N96">D92+D93+D94+D95</f>
        <v>9.660000000000002</v>
      </c>
      <c r="E96" s="16">
        <f t="shared" si="16"/>
        <v>12.35</v>
      </c>
      <c r="F96" s="16">
        <f t="shared" si="16"/>
        <v>63.620000000000005</v>
      </c>
      <c r="G96" s="16">
        <f t="shared" si="16"/>
        <v>405.33</v>
      </c>
      <c r="H96" s="16">
        <f t="shared" si="16"/>
        <v>0.23600000000000002</v>
      </c>
      <c r="I96" s="16">
        <f t="shared" si="16"/>
        <v>0.03</v>
      </c>
      <c r="J96" s="16">
        <f t="shared" si="16"/>
        <v>60</v>
      </c>
      <c r="K96" s="16">
        <f t="shared" si="16"/>
        <v>59.42</v>
      </c>
      <c r="L96" s="16">
        <f t="shared" si="16"/>
        <v>178.46999999999997</v>
      </c>
      <c r="M96" s="16">
        <f t="shared" si="16"/>
        <v>36.2</v>
      </c>
      <c r="N96" s="16">
        <f t="shared" si="16"/>
        <v>1.87</v>
      </c>
    </row>
    <row r="97" spans="1:14" ht="12.75">
      <c r="A97" s="15"/>
      <c r="B97" s="8" t="s">
        <v>29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25.5">
      <c r="A98" s="15" t="s">
        <v>91</v>
      </c>
      <c r="B98" s="6" t="s">
        <v>92</v>
      </c>
      <c r="C98" s="5">
        <v>100</v>
      </c>
      <c r="D98" s="5">
        <v>1.2</v>
      </c>
      <c r="E98" s="5">
        <v>10</v>
      </c>
      <c r="F98" s="5">
        <v>9.1</v>
      </c>
      <c r="G98" s="5">
        <v>121.3</v>
      </c>
      <c r="H98" s="5">
        <v>0.06</v>
      </c>
      <c r="I98" s="5">
        <v>72.9</v>
      </c>
      <c r="J98" s="5">
        <v>0.84</v>
      </c>
      <c r="K98" s="5">
        <v>42.6</v>
      </c>
      <c r="L98" s="5">
        <v>33.87</v>
      </c>
      <c r="M98" s="5">
        <v>9.45</v>
      </c>
      <c r="N98" s="5">
        <v>1.25</v>
      </c>
    </row>
    <row r="99" spans="1:14" ht="12.75">
      <c r="A99" s="11" t="s">
        <v>93</v>
      </c>
      <c r="B99" s="33" t="s">
        <v>94</v>
      </c>
      <c r="C99" s="11">
        <v>200</v>
      </c>
      <c r="D99" s="5">
        <v>10.8</v>
      </c>
      <c r="E99" s="5">
        <v>2.88</v>
      </c>
      <c r="F99" s="5">
        <v>10</v>
      </c>
      <c r="G99" s="5">
        <v>105.6</v>
      </c>
      <c r="H99" s="5">
        <v>0.14</v>
      </c>
      <c r="I99" s="5">
        <v>15</v>
      </c>
      <c r="J99" s="5">
        <v>0.07</v>
      </c>
      <c r="K99" s="5">
        <v>39.4</v>
      </c>
      <c r="L99" s="5">
        <v>208.3</v>
      </c>
      <c r="M99" s="5">
        <v>39.44</v>
      </c>
      <c r="N99" s="5">
        <v>1.38</v>
      </c>
    </row>
    <row r="100" spans="1:14" ht="12.75">
      <c r="A100" s="11" t="s">
        <v>54</v>
      </c>
      <c r="B100" s="33" t="s">
        <v>95</v>
      </c>
      <c r="C100" s="5">
        <v>200</v>
      </c>
      <c r="D100" s="5">
        <v>5.67</v>
      </c>
      <c r="E100" s="5">
        <v>5.28</v>
      </c>
      <c r="F100" s="5">
        <v>32.55</v>
      </c>
      <c r="G100" s="5">
        <v>200</v>
      </c>
      <c r="H100" s="5">
        <v>0.2</v>
      </c>
      <c r="I100" s="5">
        <v>0</v>
      </c>
      <c r="J100" s="5">
        <v>28</v>
      </c>
      <c r="K100" s="5">
        <v>22.2</v>
      </c>
      <c r="L100" s="5">
        <v>179.2</v>
      </c>
      <c r="M100" s="5">
        <v>63.1</v>
      </c>
      <c r="N100" s="5">
        <v>2.1</v>
      </c>
    </row>
    <row r="101" spans="1:14" ht="25.5">
      <c r="A101" s="11" t="s">
        <v>96</v>
      </c>
      <c r="B101" s="33" t="s">
        <v>97</v>
      </c>
      <c r="C101" s="5" t="s">
        <v>98</v>
      </c>
      <c r="D101" s="5">
        <v>11.32</v>
      </c>
      <c r="E101" s="5">
        <v>21.89</v>
      </c>
      <c r="F101" s="5">
        <v>26.81</v>
      </c>
      <c r="G101" s="5">
        <v>348.94</v>
      </c>
      <c r="H101" s="5">
        <v>0.045</v>
      </c>
      <c r="I101" s="5">
        <v>0</v>
      </c>
      <c r="J101" s="5">
        <v>11.9</v>
      </c>
      <c r="K101" s="5">
        <v>8.75</v>
      </c>
      <c r="L101" s="5">
        <v>14.45</v>
      </c>
      <c r="M101" s="5">
        <v>72.8</v>
      </c>
      <c r="N101" s="5">
        <v>0.75</v>
      </c>
    </row>
    <row r="102" spans="1:14" ht="12.75">
      <c r="A102" s="11"/>
      <c r="B102" s="6" t="s">
        <v>24</v>
      </c>
      <c r="C102" s="5">
        <v>80</v>
      </c>
      <c r="D102" s="5">
        <v>6.4</v>
      </c>
      <c r="E102" s="5">
        <v>1</v>
      </c>
      <c r="F102" s="5">
        <v>34.2</v>
      </c>
      <c r="G102" s="5">
        <v>160.8</v>
      </c>
      <c r="H102" s="5">
        <v>0.13</v>
      </c>
      <c r="I102" s="5">
        <v>0</v>
      </c>
      <c r="J102" s="5">
        <v>0</v>
      </c>
      <c r="K102" s="5">
        <v>18.4</v>
      </c>
      <c r="L102" s="5">
        <v>1.28</v>
      </c>
      <c r="M102" s="5">
        <v>26.4</v>
      </c>
      <c r="N102" s="5">
        <v>1.6</v>
      </c>
    </row>
    <row r="103" spans="1:14" ht="12.75">
      <c r="A103" s="11"/>
      <c r="B103" s="6" t="s">
        <v>99</v>
      </c>
      <c r="C103" s="5">
        <v>200</v>
      </c>
      <c r="D103" s="5">
        <v>0.1</v>
      </c>
      <c r="E103" s="5">
        <v>0.1</v>
      </c>
      <c r="F103" s="5">
        <v>59.8</v>
      </c>
      <c r="G103" s="5">
        <v>180.4</v>
      </c>
      <c r="H103" s="5">
        <v>0</v>
      </c>
      <c r="I103" s="5">
        <v>0.8</v>
      </c>
      <c r="J103" s="5">
        <v>20</v>
      </c>
      <c r="K103" s="5">
        <v>0</v>
      </c>
      <c r="L103" s="5">
        <v>0</v>
      </c>
      <c r="M103" s="5">
        <v>0</v>
      </c>
      <c r="N103" s="5">
        <v>0</v>
      </c>
    </row>
    <row r="104" spans="1:14" s="2" customFormat="1" ht="12.75">
      <c r="A104" s="16"/>
      <c r="B104" s="17" t="s">
        <v>38</v>
      </c>
      <c r="C104" s="16"/>
      <c r="D104" s="16">
        <f aca="true" t="shared" si="17" ref="D104:N104">D98+D99+D100+D101+D102+D103</f>
        <v>35.49</v>
      </c>
      <c r="E104" s="16">
        <f t="shared" si="17"/>
        <v>41.15</v>
      </c>
      <c r="F104" s="16">
        <f t="shared" si="17"/>
        <v>172.45999999999998</v>
      </c>
      <c r="G104" s="16">
        <f t="shared" si="17"/>
        <v>1117.04</v>
      </c>
      <c r="H104" s="16">
        <f t="shared" si="17"/>
        <v>0.575</v>
      </c>
      <c r="I104" s="16">
        <f t="shared" si="17"/>
        <v>88.7</v>
      </c>
      <c r="J104" s="16">
        <f t="shared" si="17"/>
        <v>60.81</v>
      </c>
      <c r="K104" s="16">
        <f t="shared" si="17"/>
        <v>131.35</v>
      </c>
      <c r="L104" s="16">
        <f t="shared" si="17"/>
        <v>437.09999999999997</v>
      </c>
      <c r="M104" s="16">
        <f t="shared" si="17"/>
        <v>211.19000000000003</v>
      </c>
      <c r="N104" s="16">
        <f t="shared" si="17"/>
        <v>7.08</v>
      </c>
    </row>
    <row r="105" spans="1:14" ht="12.75">
      <c r="A105" s="15"/>
      <c r="B105" s="8" t="s">
        <v>39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11" t="s">
        <v>25</v>
      </c>
      <c r="B106" s="6" t="s">
        <v>26</v>
      </c>
      <c r="C106" s="5">
        <v>200</v>
      </c>
      <c r="D106" s="5">
        <v>0.5</v>
      </c>
      <c r="E106" s="5">
        <v>0.01</v>
      </c>
      <c r="F106" s="5">
        <v>9.32</v>
      </c>
      <c r="G106" s="5">
        <v>44.4</v>
      </c>
      <c r="H106" s="5">
        <v>0</v>
      </c>
      <c r="I106" s="5">
        <v>0.03</v>
      </c>
      <c r="J106" s="5">
        <v>0</v>
      </c>
      <c r="K106" s="5">
        <v>10.7</v>
      </c>
      <c r="L106" s="5">
        <v>2.13</v>
      </c>
      <c r="M106" s="5">
        <v>1.2</v>
      </c>
      <c r="N106" s="5">
        <v>0.25</v>
      </c>
    </row>
    <row r="107" spans="1:14" ht="12.75">
      <c r="A107" s="11"/>
      <c r="B107" s="6" t="s">
        <v>100</v>
      </c>
      <c r="C107" s="5">
        <v>100</v>
      </c>
      <c r="D107" s="5">
        <v>0.4</v>
      </c>
      <c r="E107" s="5">
        <v>0.4</v>
      </c>
      <c r="F107" s="5">
        <v>10.3</v>
      </c>
      <c r="G107" s="5">
        <v>46</v>
      </c>
      <c r="H107" s="5">
        <v>0.03</v>
      </c>
      <c r="I107" s="5">
        <v>5</v>
      </c>
      <c r="J107" s="5">
        <v>0</v>
      </c>
      <c r="K107" s="5">
        <v>19</v>
      </c>
      <c r="L107" s="5">
        <v>16</v>
      </c>
      <c r="M107" s="5">
        <v>12</v>
      </c>
      <c r="N107" s="5">
        <v>2.3</v>
      </c>
    </row>
    <row r="108" spans="1:14" ht="12.75">
      <c r="A108" s="11" t="s">
        <v>101</v>
      </c>
      <c r="B108" s="6" t="s">
        <v>102</v>
      </c>
      <c r="C108" s="5">
        <v>75</v>
      </c>
      <c r="D108" s="5">
        <v>4.8</v>
      </c>
      <c r="E108" s="5">
        <v>8.5</v>
      </c>
      <c r="F108" s="5">
        <v>48.4</v>
      </c>
      <c r="G108" s="5">
        <v>288</v>
      </c>
      <c r="H108" s="5">
        <v>0.1</v>
      </c>
      <c r="I108" s="5">
        <v>0.13</v>
      </c>
      <c r="J108" s="5">
        <v>0.91</v>
      </c>
      <c r="K108" s="5">
        <v>28.15</v>
      </c>
      <c r="L108" s="5">
        <v>69.11</v>
      </c>
      <c r="M108" s="5">
        <v>10.98</v>
      </c>
      <c r="N108" s="5">
        <v>0.89</v>
      </c>
    </row>
    <row r="109" spans="1:14" s="2" customFormat="1" ht="12.75">
      <c r="A109" s="16"/>
      <c r="B109" s="17" t="s">
        <v>44</v>
      </c>
      <c r="C109" s="16"/>
      <c r="D109" s="16">
        <f aca="true" t="shared" si="18" ref="D109:N109">D106+D108+D107</f>
        <v>5.7</v>
      </c>
      <c r="E109" s="16">
        <f t="shared" si="18"/>
        <v>8.91</v>
      </c>
      <c r="F109" s="16">
        <f t="shared" si="18"/>
        <v>68.02</v>
      </c>
      <c r="G109" s="16">
        <f t="shared" si="18"/>
        <v>378.4</v>
      </c>
      <c r="H109" s="16">
        <f t="shared" si="18"/>
        <v>0.13</v>
      </c>
      <c r="I109" s="16">
        <f t="shared" si="18"/>
        <v>5.16</v>
      </c>
      <c r="J109" s="16">
        <f t="shared" si="18"/>
        <v>0.91</v>
      </c>
      <c r="K109" s="16">
        <f t="shared" si="18"/>
        <v>57.849999999999994</v>
      </c>
      <c r="L109" s="16">
        <f t="shared" si="18"/>
        <v>87.24</v>
      </c>
      <c r="M109" s="16">
        <f t="shared" si="18"/>
        <v>24.18</v>
      </c>
      <c r="N109" s="16">
        <f t="shared" si="18"/>
        <v>3.44</v>
      </c>
    </row>
    <row r="110" spans="1:14" s="3" customFormat="1" ht="12.75">
      <c r="A110" s="16"/>
      <c r="B110" s="20" t="s">
        <v>45</v>
      </c>
      <c r="C110" s="8"/>
      <c r="D110" s="8">
        <f aca="true" t="shared" si="19" ref="D110:N110">D96+D104+D109</f>
        <v>50.85000000000001</v>
      </c>
      <c r="E110" s="8">
        <f t="shared" si="19"/>
        <v>62.41</v>
      </c>
      <c r="F110" s="8">
        <f t="shared" si="19"/>
        <v>304.09999999999997</v>
      </c>
      <c r="G110" s="8">
        <f t="shared" si="19"/>
        <v>1900.77</v>
      </c>
      <c r="H110" s="8">
        <f t="shared" si="19"/>
        <v>0.941</v>
      </c>
      <c r="I110" s="8">
        <f t="shared" si="19"/>
        <v>93.89</v>
      </c>
      <c r="J110" s="8">
        <f t="shared" si="19"/>
        <v>121.72</v>
      </c>
      <c r="K110" s="8">
        <f t="shared" si="19"/>
        <v>248.61999999999998</v>
      </c>
      <c r="L110" s="8">
        <f t="shared" si="19"/>
        <v>702.81</v>
      </c>
      <c r="M110" s="8">
        <f t="shared" si="19"/>
        <v>271.57000000000005</v>
      </c>
      <c r="N110" s="8">
        <f t="shared" si="19"/>
        <v>12.389999999999999</v>
      </c>
    </row>
    <row r="111" spans="1:14" ht="21.75" customHeight="1">
      <c r="A111" s="50" t="s">
        <v>103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2"/>
    </row>
    <row r="112" spans="1:14" ht="12.75">
      <c r="A112" s="5"/>
      <c r="B112" s="8" t="s">
        <v>21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15" t="s">
        <v>22</v>
      </c>
      <c r="B113" s="6" t="s">
        <v>104</v>
      </c>
      <c r="C113" s="5">
        <v>200</v>
      </c>
      <c r="D113" s="5">
        <v>5.79</v>
      </c>
      <c r="E113" s="5">
        <v>6.08</v>
      </c>
      <c r="F113" s="5">
        <v>26.67</v>
      </c>
      <c r="G113" s="5">
        <v>184.66</v>
      </c>
      <c r="H113" s="5">
        <v>0.17</v>
      </c>
      <c r="I113" s="5">
        <v>0</v>
      </c>
      <c r="J113" s="5">
        <v>20</v>
      </c>
      <c r="K113" s="5">
        <v>33.8</v>
      </c>
      <c r="L113" s="5">
        <v>172.7</v>
      </c>
      <c r="M113" s="5">
        <v>56.9</v>
      </c>
      <c r="N113" s="5">
        <v>1.94</v>
      </c>
    </row>
    <row r="114" spans="1:14" ht="12.75">
      <c r="A114" s="11"/>
      <c r="B114" s="6" t="s">
        <v>24</v>
      </c>
      <c r="C114" s="5">
        <v>42</v>
      </c>
      <c r="D114" s="5">
        <v>3.2</v>
      </c>
      <c r="E114" s="5">
        <v>0.5</v>
      </c>
      <c r="F114" s="5">
        <v>17.1</v>
      </c>
      <c r="G114" s="5">
        <v>80.4</v>
      </c>
      <c r="H114" s="5">
        <v>0.065</v>
      </c>
      <c r="I114" s="5">
        <v>0</v>
      </c>
      <c r="J114" s="5">
        <v>0</v>
      </c>
      <c r="K114" s="5">
        <v>9.2</v>
      </c>
      <c r="L114" s="5">
        <v>0.64</v>
      </c>
      <c r="M114" s="5">
        <v>13.2</v>
      </c>
      <c r="N114" s="5">
        <v>0.8</v>
      </c>
    </row>
    <row r="115" spans="1:14" ht="12.75">
      <c r="A115" s="15" t="s">
        <v>25</v>
      </c>
      <c r="B115" s="6" t="s">
        <v>26</v>
      </c>
      <c r="C115" s="5">
        <v>200</v>
      </c>
      <c r="D115" s="5">
        <v>0.05</v>
      </c>
      <c r="E115" s="5">
        <v>0.01</v>
      </c>
      <c r="F115" s="5">
        <v>9.32</v>
      </c>
      <c r="G115" s="5">
        <v>44.4</v>
      </c>
      <c r="H115" s="5">
        <v>0</v>
      </c>
      <c r="I115" s="5">
        <v>0.03</v>
      </c>
      <c r="J115" s="5">
        <v>0</v>
      </c>
      <c r="K115" s="5">
        <v>10.7</v>
      </c>
      <c r="L115" s="5">
        <v>2.13</v>
      </c>
      <c r="M115" s="5">
        <v>1.2</v>
      </c>
      <c r="N115" s="5">
        <v>0.25</v>
      </c>
    </row>
    <row r="116" spans="1:14" ht="12.75">
      <c r="A116" s="11"/>
      <c r="B116" s="6" t="s">
        <v>105</v>
      </c>
      <c r="C116" s="5">
        <v>10</v>
      </c>
      <c r="D116" s="5">
        <v>2.62</v>
      </c>
      <c r="E116" s="5">
        <v>12</v>
      </c>
      <c r="F116" s="5">
        <v>0</v>
      </c>
      <c r="G116" s="5">
        <v>42.41</v>
      </c>
      <c r="H116" s="5">
        <v>0</v>
      </c>
      <c r="I116" s="5">
        <v>0.08</v>
      </c>
      <c r="J116" s="5">
        <v>25.2</v>
      </c>
      <c r="K116" s="5">
        <v>120</v>
      </c>
      <c r="L116" s="5">
        <v>7.2</v>
      </c>
      <c r="M116" s="5">
        <v>6.6</v>
      </c>
      <c r="N116" s="5">
        <v>0.08</v>
      </c>
    </row>
    <row r="117" spans="1:14" s="3" customFormat="1" ht="12.75">
      <c r="A117" s="8"/>
      <c r="B117" s="20" t="s">
        <v>28</v>
      </c>
      <c r="C117" s="8"/>
      <c r="D117" s="8">
        <f>D113+D114+D115+D116</f>
        <v>11.66</v>
      </c>
      <c r="E117" s="8">
        <f aca="true" t="shared" si="20" ref="E117:N117">E113+E114+E115+E116</f>
        <v>18.59</v>
      </c>
      <c r="F117" s="8">
        <f t="shared" si="20"/>
        <v>53.09</v>
      </c>
      <c r="G117" s="8">
        <f t="shared" si="20"/>
        <v>351.87</v>
      </c>
      <c r="H117" s="8">
        <f t="shared" si="20"/>
        <v>0.23500000000000001</v>
      </c>
      <c r="I117" s="8">
        <f t="shared" si="20"/>
        <v>0.11</v>
      </c>
      <c r="J117" s="8">
        <f t="shared" si="20"/>
        <v>45.2</v>
      </c>
      <c r="K117" s="8">
        <f t="shared" si="20"/>
        <v>173.7</v>
      </c>
      <c r="L117" s="8">
        <f t="shared" si="20"/>
        <v>182.66999999999996</v>
      </c>
      <c r="M117" s="8">
        <f t="shared" si="20"/>
        <v>77.89999999999999</v>
      </c>
      <c r="N117" s="8">
        <f t="shared" si="20"/>
        <v>3.0700000000000003</v>
      </c>
    </row>
    <row r="118" spans="1:14" s="3" customFormat="1" ht="12.75">
      <c r="A118" s="16"/>
      <c r="B118" s="8" t="s">
        <v>29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75">
      <c r="A119" s="11" t="s">
        <v>106</v>
      </c>
      <c r="B119" s="6" t="s">
        <v>107</v>
      </c>
      <c r="C119" s="5">
        <v>100</v>
      </c>
      <c r="D119" s="5">
        <v>1.6</v>
      </c>
      <c r="E119" s="5">
        <v>4.99</v>
      </c>
      <c r="F119" s="5">
        <v>9.24</v>
      </c>
      <c r="G119" s="5">
        <v>79.7</v>
      </c>
      <c r="H119" s="5">
        <v>0.02</v>
      </c>
      <c r="I119" s="5">
        <v>27</v>
      </c>
      <c r="J119" s="5">
        <v>0.2</v>
      </c>
      <c r="K119" s="5">
        <v>48.5</v>
      </c>
      <c r="L119" s="5">
        <v>27.4</v>
      </c>
      <c r="M119" s="5">
        <v>14.6</v>
      </c>
      <c r="N119" s="5">
        <v>0.6000000000000001</v>
      </c>
    </row>
    <row r="120" spans="1:14" ht="25.5">
      <c r="A120" s="11" t="s">
        <v>108</v>
      </c>
      <c r="B120" s="6" t="s">
        <v>109</v>
      </c>
      <c r="C120" s="11">
        <v>200</v>
      </c>
      <c r="D120" s="5">
        <v>7.21</v>
      </c>
      <c r="E120" s="5">
        <v>4.13</v>
      </c>
      <c r="F120" s="5">
        <v>19.41</v>
      </c>
      <c r="G120" s="5">
        <v>143.74</v>
      </c>
      <c r="H120" s="5">
        <v>0.16</v>
      </c>
      <c r="I120" s="5">
        <v>18.64</v>
      </c>
      <c r="J120" s="5">
        <v>0.73</v>
      </c>
      <c r="K120" s="5">
        <v>49.04</v>
      </c>
      <c r="L120" s="5">
        <v>165.12</v>
      </c>
      <c r="M120" s="5">
        <v>24.96</v>
      </c>
      <c r="N120" s="5">
        <v>2.4</v>
      </c>
    </row>
    <row r="121" spans="1:14" ht="12.75">
      <c r="A121" s="11" t="s">
        <v>110</v>
      </c>
      <c r="B121" s="6" t="s">
        <v>111</v>
      </c>
      <c r="C121" s="5">
        <v>200</v>
      </c>
      <c r="D121" s="5">
        <v>2.42</v>
      </c>
      <c r="E121" s="5">
        <v>2.41</v>
      </c>
      <c r="F121" s="5">
        <v>13.68</v>
      </c>
      <c r="G121" s="5">
        <v>86.16</v>
      </c>
      <c r="H121" s="5">
        <v>0.065</v>
      </c>
      <c r="I121" s="5">
        <v>11.6</v>
      </c>
      <c r="J121" s="5">
        <v>0</v>
      </c>
      <c r="K121" s="5">
        <v>36</v>
      </c>
      <c r="L121" s="5">
        <v>0.64</v>
      </c>
      <c r="M121" s="5">
        <v>31.2</v>
      </c>
      <c r="N121" s="5">
        <v>1.06</v>
      </c>
    </row>
    <row r="122" spans="1:14" ht="12.75">
      <c r="A122" s="23" t="s">
        <v>112</v>
      </c>
      <c r="B122" s="6" t="s">
        <v>113</v>
      </c>
      <c r="C122" s="5">
        <v>100</v>
      </c>
      <c r="D122" s="5">
        <v>9.88</v>
      </c>
      <c r="E122" s="5">
        <v>17.2</v>
      </c>
      <c r="F122" s="5">
        <v>1.84</v>
      </c>
      <c r="G122" s="5">
        <v>140</v>
      </c>
      <c r="H122" s="5">
        <v>0.12</v>
      </c>
      <c r="I122" s="5">
        <v>0.02</v>
      </c>
      <c r="J122" s="5">
        <v>43</v>
      </c>
      <c r="K122" s="5">
        <v>30.1</v>
      </c>
      <c r="L122" s="5">
        <v>69.2</v>
      </c>
      <c r="M122" s="5">
        <v>9.1</v>
      </c>
      <c r="N122" s="5">
        <v>0.72</v>
      </c>
    </row>
    <row r="123" spans="1:14" ht="12.75">
      <c r="A123" s="15"/>
      <c r="B123" s="6" t="s">
        <v>24</v>
      </c>
      <c r="C123" s="5">
        <v>80</v>
      </c>
      <c r="D123" s="5">
        <v>6.4</v>
      </c>
      <c r="E123" s="5">
        <v>1</v>
      </c>
      <c r="F123" s="5">
        <v>34.2</v>
      </c>
      <c r="G123" s="5">
        <v>160.8</v>
      </c>
      <c r="H123" s="5">
        <v>0.13</v>
      </c>
      <c r="I123" s="5">
        <v>0</v>
      </c>
      <c r="J123" s="5">
        <v>0</v>
      </c>
      <c r="K123" s="5">
        <v>18.4</v>
      </c>
      <c r="L123" s="5">
        <v>1.28</v>
      </c>
      <c r="M123" s="5">
        <v>26.4</v>
      </c>
      <c r="N123" s="5">
        <v>1.6</v>
      </c>
    </row>
    <row r="124" spans="1:14" s="9" customFormat="1" ht="12.75">
      <c r="A124" s="11" t="s">
        <v>114</v>
      </c>
      <c r="B124" s="30" t="s">
        <v>115</v>
      </c>
      <c r="C124" s="11">
        <v>70</v>
      </c>
      <c r="D124" s="11">
        <v>4.46</v>
      </c>
      <c r="E124" s="11">
        <v>2.98</v>
      </c>
      <c r="F124" s="11">
        <v>44.12</v>
      </c>
      <c r="G124" s="11">
        <v>222</v>
      </c>
      <c r="H124" s="11">
        <v>0.08</v>
      </c>
      <c r="I124" s="11">
        <v>0.08</v>
      </c>
      <c r="J124" s="11">
        <v>18</v>
      </c>
      <c r="K124" s="11">
        <v>15.6</v>
      </c>
      <c r="L124" s="11">
        <v>42.8</v>
      </c>
      <c r="M124" s="11">
        <v>17.4</v>
      </c>
      <c r="N124" s="11">
        <v>1.08</v>
      </c>
    </row>
    <row r="125" spans="1:14" ht="12.75">
      <c r="A125" s="15" t="s">
        <v>25</v>
      </c>
      <c r="B125" s="6" t="s">
        <v>26</v>
      </c>
      <c r="C125" s="5">
        <v>200</v>
      </c>
      <c r="D125" s="5">
        <v>0.5</v>
      </c>
      <c r="E125" s="5">
        <v>0.01</v>
      </c>
      <c r="F125" s="5">
        <v>9.32</v>
      </c>
      <c r="G125" s="5">
        <v>44.4</v>
      </c>
      <c r="H125" s="5">
        <v>0</v>
      </c>
      <c r="I125" s="5">
        <v>0.03</v>
      </c>
      <c r="J125" s="5">
        <v>0</v>
      </c>
      <c r="K125" s="5">
        <v>10.7</v>
      </c>
      <c r="L125" s="5">
        <v>2.13</v>
      </c>
      <c r="M125" s="5">
        <v>1.2</v>
      </c>
      <c r="N125" s="5">
        <v>0.25</v>
      </c>
    </row>
    <row r="126" spans="1:14" s="3" customFormat="1" ht="12.75">
      <c r="A126" s="16"/>
      <c r="B126" s="20" t="s">
        <v>38</v>
      </c>
      <c r="C126" s="8"/>
      <c r="D126" s="8">
        <f aca="true" t="shared" si="21" ref="D126:N126">D119+D120+D121+D122+D123+D125+D124</f>
        <v>32.47</v>
      </c>
      <c r="E126" s="8">
        <f t="shared" si="21"/>
        <v>32.72</v>
      </c>
      <c r="F126" s="8">
        <f t="shared" si="21"/>
        <v>131.81</v>
      </c>
      <c r="G126" s="8">
        <f t="shared" si="21"/>
        <v>876.8000000000001</v>
      </c>
      <c r="H126" s="8">
        <f t="shared" si="21"/>
        <v>0.575</v>
      </c>
      <c r="I126" s="8">
        <f t="shared" si="21"/>
        <v>57.370000000000005</v>
      </c>
      <c r="J126" s="8">
        <f t="shared" si="21"/>
        <v>61.93</v>
      </c>
      <c r="K126" s="8">
        <f t="shared" si="21"/>
        <v>208.33999999999997</v>
      </c>
      <c r="L126" s="8">
        <f t="shared" si="21"/>
        <v>308.57</v>
      </c>
      <c r="M126" s="8">
        <f t="shared" si="21"/>
        <v>124.85999999999999</v>
      </c>
      <c r="N126" s="8">
        <f t="shared" si="21"/>
        <v>7.710000000000001</v>
      </c>
    </row>
    <row r="127" spans="1:14" s="3" customFormat="1" ht="12.75">
      <c r="A127" s="16"/>
      <c r="B127" s="20" t="s">
        <v>45</v>
      </c>
      <c r="C127" s="8"/>
      <c r="D127" s="8">
        <f>D117+D126</f>
        <v>44.129999999999995</v>
      </c>
      <c r="E127" s="8">
        <f aca="true" t="shared" si="22" ref="E127:N127">E117+E126</f>
        <v>51.31</v>
      </c>
      <c r="F127" s="8">
        <f t="shared" si="22"/>
        <v>184.9</v>
      </c>
      <c r="G127" s="8">
        <f t="shared" si="22"/>
        <v>1228.67</v>
      </c>
      <c r="H127" s="8">
        <f t="shared" si="22"/>
        <v>0.8099999999999999</v>
      </c>
      <c r="I127" s="8">
        <f t="shared" si="22"/>
        <v>57.480000000000004</v>
      </c>
      <c r="J127" s="8">
        <f t="shared" si="22"/>
        <v>107.13</v>
      </c>
      <c r="K127" s="8">
        <f t="shared" si="22"/>
        <v>382.03999999999996</v>
      </c>
      <c r="L127" s="8">
        <f t="shared" si="22"/>
        <v>491.23999999999995</v>
      </c>
      <c r="M127" s="8">
        <f t="shared" si="22"/>
        <v>202.76</v>
      </c>
      <c r="N127" s="8">
        <f t="shared" si="22"/>
        <v>10.780000000000001</v>
      </c>
    </row>
    <row r="128" spans="1:14" s="3" customFormat="1" ht="23.25" customHeight="1">
      <c r="A128" s="38" t="s">
        <v>116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40"/>
    </row>
    <row r="129" spans="1:14" ht="12.75">
      <c r="A129" s="5"/>
      <c r="B129" s="8" t="s">
        <v>21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25.5">
      <c r="A130" s="15" t="s">
        <v>22</v>
      </c>
      <c r="B130" s="6" t="s">
        <v>117</v>
      </c>
      <c r="C130" s="5">
        <v>200</v>
      </c>
      <c r="D130" s="5">
        <v>6.64</v>
      </c>
      <c r="E130" s="5">
        <v>4.74</v>
      </c>
      <c r="F130" s="5">
        <v>33.17</v>
      </c>
      <c r="G130" s="5">
        <v>202</v>
      </c>
      <c r="H130" s="5">
        <v>0.85</v>
      </c>
      <c r="I130" s="5">
        <v>0.1</v>
      </c>
      <c r="J130" s="5">
        <v>2.45</v>
      </c>
      <c r="K130" s="5">
        <v>30</v>
      </c>
      <c r="L130" s="5">
        <v>87.9</v>
      </c>
      <c r="M130" s="5">
        <v>33.3</v>
      </c>
      <c r="N130" s="5">
        <v>1.78</v>
      </c>
    </row>
    <row r="131" spans="1:14" ht="12.75">
      <c r="A131" s="11"/>
      <c r="B131" s="6" t="s">
        <v>24</v>
      </c>
      <c r="C131" s="5">
        <v>42</v>
      </c>
      <c r="D131" s="5">
        <v>3.2</v>
      </c>
      <c r="E131" s="5">
        <v>0.5</v>
      </c>
      <c r="F131" s="5">
        <v>17.1</v>
      </c>
      <c r="G131" s="5">
        <v>80.4</v>
      </c>
      <c r="H131" s="5">
        <v>0.065</v>
      </c>
      <c r="I131" s="5">
        <v>0</v>
      </c>
      <c r="J131" s="5">
        <v>0</v>
      </c>
      <c r="K131" s="5">
        <v>9.2</v>
      </c>
      <c r="L131" s="5">
        <v>0.64</v>
      </c>
      <c r="M131" s="5">
        <v>13.2</v>
      </c>
      <c r="N131" s="5">
        <v>0.8</v>
      </c>
    </row>
    <row r="132" spans="1:14" ht="12.75">
      <c r="A132" s="15" t="s">
        <v>25</v>
      </c>
      <c r="B132" s="6" t="s">
        <v>26</v>
      </c>
      <c r="C132" s="5">
        <v>200</v>
      </c>
      <c r="D132" s="5">
        <v>0.05</v>
      </c>
      <c r="E132" s="5">
        <v>0.01</v>
      </c>
      <c r="F132" s="5">
        <v>9.32</v>
      </c>
      <c r="G132" s="5">
        <v>44.4</v>
      </c>
      <c r="H132" s="5">
        <v>0</v>
      </c>
      <c r="I132" s="5">
        <v>0.03</v>
      </c>
      <c r="J132" s="5">
        <v>0</v>
      </c>
      <c r="K132" s="5">
        <v>10.7</v>
      </c>
      <c r="L132" s="5">
        <v>2.13</v>
      </c>
      <c r="M132" s="5">
        <v>1.2</v>
      </c>
      <c r="N132" s="5">
        <v>0.25</v>
      </c>
    </row>
    <row r="133" spans="1:14" s="3" customFormat="1" ht="12.75">
      <c r="A133" s="11"/>
      <c r="B133" s="6" t="s">
        <v>27</v>
      </c>
      <c r="C133" s="5">
        <v>10</v>
      </c>
      <c r="D133" s="5">
        <v>0.08</v>
      </c>
      <c r="E133" s="5">
        <v>7.3</v>
      </c>
      <c r="F133" s="5">
        <v>0.13</v>
      </c>
      <c r="G133" s="5">
        <v>66</v>
      </c>
      <c r="H133" s="5">
        <v>0.001</v>
      </c>
      <c r="I133" s="5">
        <v>0</v>
      </c>
      <c r="J133" s="5">
        <v>40</v>
      </c>
      <c r="K133" s="5">
        <v>2.42</v>
      </c>
      <c r="L133" s="5">
        <v>3</v>
      </c>
      <c r="M133" s="5">
        <v>0</v>
      </c>
      <c r="N133" s="5">
        <v>0.02</v>
      </c>
    </row>
    <row r="134" spans="1:14" s="2" customFormat="1" ht="12.75">
      <c r="A134" s="16"/>
      <c r="B134" s="17" t="s">
        <v>28</v>
      </c>
      <c r="C134" s="16"/>
      <c r="D134" s="16">
        <f aca="true" t="shared" si="23" ref="D134:N134">D130+D131+D132+D133</f>
        <v>9.97</v>
      </c>
      <c r="E134" s="16">
        <f t="shared" si="23"/>
        <v>12.55</v>
      </c>
      <c r="F134" s="16">
        <f t="shared" si="23"/>
        <v>59.720000000000006</v>
      </c>
      <c r="G134" s="16">
        <f t="shared" si="23"/>
        <v>392.79999999999995</v>
      </c>
      <c r="H134" s="16">
        <f t="shared" si="23"/>
        <v>0.916</v>
      </c>
      <c r="I134" s="16">
        <f t="shared" si="23"/>
        <v>0.13</v>
      </c>
      <c r="J134" s="16">
        <f t="shared" si="23"/>
        <v>42.45</v>
      </c>
      <c r="K134" s="16">
        <f t="shared" si="23"/>
        <v>52.32000000000001</v>
      </c>
      <c r="L134" s="16">
        <f t="shared" si="23"/>
        <v>93.67</v>
      </c>
      <c r="M134" s="16">
        <f t="shared" si="23"/>
        <v>47.7</v>
      </c>
      <c r="N134" s="16">
        <f t="shared" si="23"/>
        <v>2.85</v>
      </c>
    </row>
    <row r="135" spans="1:14" ht="12.75">
      <c r="A135" s="15"/>
      <c r="B135" s="8" t="s">
        <v>29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15" t="s">
        <v>118</v>
      </c>
      <c r="B136" s="6" t="s">
        <v>119</v>
      </c>
      <c r="C136" s="5">
        <v>100</v>
      </c>
      <c r="D136" s="5">
        <v>1.42</v>
      </c>
      <c r="E136" s="5">
        <v>6.09</v>
      </c>
      <c r="F136" s="5">
        <v>8.36</v>
      </c>
      <c r="G136" s="5">
        <v>93.9</v>
      </c>
      <c r="H136" s="5">
        <v>0.02</v>
      </c>
      <c r="I136" s="5">
        <v>9.5</v>
      </c>
      <c r="J136" s="5">
        <v>0</v>
      </c>
      <c r="K136" s="5">
        <v>35.15</v>
      </c>
      <c r="L136" s="5">
        <v>40.97</v>
      </c>
      <c r="M136" s="5">
        <v>20.9</v>
      </c>
      <c r="N136" s="5">
        <v>1.33</v>
      </c>
    </row>
    <row r="137" spans="1:14" ht="25.5">
      <c r="A137" s="11" t="s">
        <v>120</v>
      </c>
      <c r="B137" s="6" t="s">
        <v>121</v>
      </c>
      <c r="C137" s="11">
        <v>200</v>
      </c>
      <c r="D137" s="5">
        <v>5.4</v>
      </c>
      <c r="E137" s="5">
        <v>8.15</v>
      </c>
      <c r="F137" s="5">
        <v>7.95</v>
      </c>
      <c r="G137" s="5">
        <v>126.84</v>
      </c>
      <c r="H137" s="5">
        <v>1.89</v>
      </c>
      <c r="I137" s="5">
        <v>15.05</v>
      </c>
      <c r="J137" s="5">
        <v>0</v>
      </c>
      <c r="K137" s="5">
        <v>46.83</v>
      </c>
      <c r="L137" s="5">
        <v>224.1</v>
      </c>
      <c r="M137" s="5">
        <v>27.66</v>
      </c>
      <c r="N137" s="5">
        <v>0.7</v>
      </c>
    </row>
    <row r="138" spans="1:14" ht="12.75">
      <c r="A138" s="11" t="s">
        <v>122</v>
      </c>
      <c r="B138" s="6" t="s">
        <v>123</v>
      </c>
      <c r="C138" s="5">
        <v>200</v>
      </c>
      <c r="D138" s="5">
        <v>2.4</v>
      </c>
      <c r="E138" s="5">
        <v>6.75</v>
      </c>
      <c r="F138" s="5">
        <v>16.26</v>
      </c>
      <c r="G138" s="5">
        <v>135.67</v>
      </c>
      <c r="H138" s="5">
        <v>0.14</v>
      </c>
      <c r="I138" s="5">
        <v>0</v>
      </c>
      <c r="J138" s="5">
        <v>0.14</v>
      </c>
      <c r="K138" s="5">
        <v>18.2</v>
      </c>
      <c r="L138" s="5">
        <v>67</v>
      </c>
      <c r="M138" s="5">
        <v>11.3</v>
      </c>
      <c r="N138" s="5">
        <v>1.16</v>
      </c>
    </row>
    <row r="139" spans="1:14" ht="12.75">
      <c r="A139" s="23" t="s">
        <v>124</v>
      </c>
      <c r="B139" s="33" t="s">
        <v>125</v>
      </c>
      <c r="C139" s="5">
        <v>120</v>
      </c>
      <c r="D139" s="5">
        <v>15.42</v>
      </c>
      <c r="E139" s="5">
        <v>12.41</v>
      </c>
      <c r="F139" s="5">
        <v>3.96</v>
      </c>
      <c r="G139" s="5">
        <v>189</v>
      </c>
      <c r="H139" s="5">
        <v>0.04</v>
      </c>
      <c r="I139" s="5">
        <v>0.6000000000000001</v>
      </c>
      <c r="J139" s="5">
        <v>16</v>
      </c>
      <c r="K139" s="5">
        <v>29.2</v>
      </c>
      <c r="L139" s="5">
        <v>124.2</v>
      </c>
      <c r="M139" s="5">
        <v>27.2</v>
      </c>
      <c r="N139" s="5">
        <v>1.15</v>
      </c>
    </row>
    <row r="140" spans="1:14" ht="12.75">
      <c r="A140" s="11"/>
      <c r="B140" s="6" t="s">
        <v>24</v>
      </c>
      <c r="C140" s="5">
        <v>80</v>
      </c>
      <c r="D140" s="5">
        <v>6.4</v>
      </c>
      <c r="E140" s="5">
        <v>1</v>
      </c>
      <c r="F140" s="5">
        <v>34.2</v>
      </c>
      <c r="G140" s="5">
        <v>160.8</v>
      </c>
      <c r="H140" s="5">
        <v>0.13</v>
      </c>
      <c r="I140" s="5">
        <v>0</v>
      </c>
      <c r="J140" s="5">
        <v>0</v>
      </c>
      <c r="K140" s="5">
        <v>18.4</v>
      </c>
      <c r="L140" s="5">
        <v>1.28</v>
      </c>
      <c r="M140" s="5">
        <v>26.4</v>
      </c>
      <c r="N140" s="5">
        <v>1.6</v>
      </c>
    </row>
    <row r="141" spans="1:14" ht="12.75">
      <c r="A141" s="15" t="s">
        <v>25</v>
      </c>
      <c r="B141" s="6" t="s">
        <v>26</v>
      </c>
      <c r="C141" s="5">
        <v>200</v>
      </c>
      <c r="D141" s="5">
        <v>0.05</v>
      </c>
      <c r="E141" s="5">
        <v>0.01</v>
      </c>
      <c r="F141" s="5">
        <v>9.32</v>
      </c>
      <c r="G141" s="5">
        <v>44.4</v>
      </c>
      <c r="H141" s="5">
        <v>0</v>
      </c>
      <c r="I141" s="5">
        <v>0.03</v>
      </c>
      <c r="J141" s="5">
        <v>0</v>
      </c>
      <c r="K141" s="5">
        <v>10.7</v>
      </c>
      <c r="L141" s="5">
        <v>2.13</v>
      </c>
      <c r="M141" s="5">
        <v>1.2</v>
      </c>
      <c r="N141" s="5">
        <v>0.25</v>
      </c>
    </row>
    <row r="142" spans="1:14" s="2" customFormat="1" ht="12.75">
      <c r="A142" s="16"/>
      <c r="B142" s="17" t="s">
        <v>38</v>
      </c>
      <c r="C142" s="16"/>
      <c r="D142" s="16">
        <f aca="true" t="shared" si="24" ref="D142:N142">D136+D137+D138+D139+D140+D141</f>
        <v>31.09</v>
      </c>
      <c r="E142" s="16">
        <f t="shared" si="24"/>
        <v>34.410000000000004</v>
      </c>
      <c r="F142" s="16">
        <f t="shared" si="24"/>
        <v>80.05000000000001</v>
      </c>
      <c r="G142" s="16">
        <f t="shared" si="24"/>
        <v>750.61</v>
      </c>
      <c r="H142" s="16">
        <f t="shared" si="24"/>
        <v>2.2199999999999998</v>
      </c>
      <c r="I142" s="16">
        <f t="shared" si="24"/>
        <v>25.180000000000003</v>
      </c>
      <c r="J142" s="16">
        <f t="shared" si="24"/>
        <v>16.14</v>
      </c>
      <c r="K142" s="16">
        <f t="shared" si="24"/>
        <v>158.48</v>
      </c>
      <c r="L142" s="16">
        <f t="shared" si="24"/>
        <v>459.67999999999995</v>
      </c>
      <c r="M142" s="16">
        <f t="shared" si="24"/>
        <v>114.66000000000001</v>
      </c>
      <c r="N142" s="16">
        <f t="shared" si="24"/>
        <v>6.1899999999999995</v>
      </c>
    </row>
    <row r="143" spans="1:14" ht="12.75">
      <c r="A143" s="5"/>
      <c r="B143" s="8" t="s">
        <v>39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11" t="s">
        <v>86</v>
      </c>
      <c r="B144" s="6" t="s">
        <v>126</v>
      </c>
      <c r="C144" s="5" t="s">
        <v>127</v>
      </c>
      <c r="D144" s="5">
        <v>9.78</v>
      </c>
      <c r="E144" s="5">
        <v>5.55</v>
      </c>
      <c r="F144" s="5">
        <v>60.69</v>
      </c>
      <c r="G144" s="5">
        <v>333</v>
      </c>
      <c r="H144" s="5">
        <v>0.18</v>
      </c>
      <c r="I144" s="5">
        <v>0.15</v>
      </c>
      <c r="J144" s="5">
        <v>36</v>
      </c>
      <c r="K144" s="5">
        <v>125.1</v>
      </c>
      <c r="L144" s="5">
        <v>160.2</v>
      </c>
      <c r="M144" s="5">
        <v>38.1</v>
      </c>
      <c r="N144" s="5">
        <v>1.65</v>
      </c>
    </row>
    <row r="145" spans="1:14" ht="12.75">
      <c r="A145" s="11"/>
      <c r="B145" s="6" t="s">
        <v>24</v>
      </c>
      <c r="C145" s="5">
        <v>40</v>
      </c>
      <c r="D145" s="5">
        <v>3.2</v>
      </c>
      <c r="E145" s="5">
        <v>0.5</v>
      </c>
      <c r="F145" s="5">
        <v>17.1</v>
      </c>
      <c r="G145" s="5">
        <v>80.4</v>
      </c>
      <c r="H145" s="5">
        <v>0.065</v>
      </c>
      <c r="I145" s="5">
        <v>0</v>
      </c>
      <c r="J145" s="5">
        <v>0</v>
      </c>
      <c r="K145" s="5">
        <v>9.2</v>
      </c>
      <c r="L145" s="5">
        <v>0.64</v>
      </c>
      <c r="M145" s="5">
        <v>13.2</v>
      </c>
      <c r="N145" s="5">
        <v>0.8</v>
      </c>
    </row>
    <row r="146" spans="1:14" ht="12.75">
      <c r="A146" s="15"/>
      <c r="B146" s="6" t="s">
        <v>59</v>
      </c>
      <c r="C146" s="5">
        <v>100</v>
      </c>
      <c r="D146" s="5">
        <v>0.4</v>
      </c>
      <c r="E146" s="5">
        <v>0.4</v>
      </c>
      <c r="F146" s="5">
        <v>9.8</v>
      </c>
      <c r="G146" s="5">
        <v>44.3</v>
      </c>
      <c r="H146" s="5">
        <v>0.03</v>
      </c>
      <c r="I146" s="5">
        <v>10</v>
      </c>
      <c r="J146" s="5">
        <v>0</v>
      </c>
      <c r="K146" s="5">
        <v>16</v>
      </c>
      <c r="L146" s="5">
        <v>11</v>
      </c>
      <c r="M146" s="5">
        <v>9</v>
      </c>
      <c r="N146" s="5">
        <v>2.2</v>
      </c>
    </row>
    <row r="147" spans="1:14" ht="12.75">
      <c r="A147" s="11" t="s">
        <v>128</v>
      </c>
      <c r="B147" s="6" t="s">
        <v>129</v>
      </c>
      <c r="C147" s="5">
        <v>200</v>
      </c>
      <c r="D147" s="5">
        <v>0.1</v>
      </c>
      <c r="E147" s="5">
        <v>0</v>
      </c>
      <c r="F147" s="5">
        <v>25.5</v>
      </c>
      <c r="G147" s="5">
        <v>96</v>
      </c>
      <c r="H147" s="5">
        <v>0.01</v>
      </c>
      <c r="I147" s="5">
        <v>13.2</v>
      </c>
      <c r="J147" s="5">
        <v>0</v>
      </c>
      <c r="K147" s="5">
        <v>7.96</v>
      </c>
      <c r="L147" s="5">
        <v>5.06</v>
      </c>
      <c r="M147" s="5">
        <v>2.86</v>
      </c>
      <c r="N147" s="5">
        <v>0.14</v>
      </c>
    </row>
    <row r="148" spans="1:14" s="2" customFormat="1" ht="12.75">
      <c r="A148" s="16"/>
      <c r="B148" s="17" t="s">
        <v>44</v>
      </c>
      <c r="C148" s="16"/>
      <c r="D148" s="16">
        <f aca="true" t="shared" si="25" ref="D148:N148">D144+D145+D147+D146</f>
        <v>13.48</v>
      </c>
      <c r="E148" s="16">
        <f t="shared" si="25"/>
        <v>6.45</v>
      </c>
      <c r="F148" s="16">
        <f t="shared" si="25"/>
        <v>113.08999999999999</v>
      </c>
      <c r="G148" s="16">
        <f t="shared" si="25"/>
        <v>553.6999999999999</v>
      </c>
      <c r="H148" s="16">
        <f t="shared" si="25"/>
        <v>0.28500000000000003</v>
      </c>
      <c r="I148" s="16">
        <f t="shared" si="25"/>
        <v>23.35</v>
      </c>
      <c r="J148" s="16">
        <f t="shared" si="25"/>
        <v>36</v>
      </c>
      <c r="K148" s="16">
        <f t="shared" si="25"/>
        <v>158.26</v>
      </c>
      <c r="L148" s="16">
        <f t="shared" si="25"/>
        <v>176.89999999999998</v>
      </c>
      <c r="M148" s="16">
        <f t="shared" si="25"/>
        <v>63.16</v>
      </c>
      <c r="N148" s="16">
        <f t="shared" si="25"/>
        <v>4.790000000000001</v>
      </c>
    </row>
    <row r="149" spans="1:14" s="3" customFormat="1" ht="12.75">
      <c r="A149" s="8"/>
      <c r="B149" s="20" t="s">
        <v>45</v>
      </c>
      <c r="C149" s="8"/>
      <c r="D149" s="8">
        <f>D134+D142+D14</f>
        <v>42.46</v>
      </c>
      <c r="E149" s="8">
        <f aca="true" t="shared" si="26" ref="E149:N149">E134+E142+E148</f>
        <v>53.41000000000001</v>
      </c>
      <c r="F149" s="8">
        <f t="shared" si="26"/>
        <v>252.86</v>
      </c>
      <c r="G149" s="8">
        <f t="shared" si="26"/>
        <v>1697.1099999999997</v>
      </c>
      <c r="H149" s="8">
        <f t="shared" si="26"/>
        <v>3.421</v>
      </c>
      <c r="I149" s="8">
        <f t="shared" si="26"/>
        <v>48.660000000000004</v>
      </c>
      <c r="J149" s="8">
        <f t="shared" si="26"/>
        <v>94.59</v>
      </c>
      <c r="K149" s="8">
        <f t="shared" si="26"/>
        <v>369.06</v>
      </c>
      <c r="L149" s="8">
        <f t="shared" si="26"/>
        <v>730.2499999999999</v>
      </c>
      <c r="M149" s="8">
        <f t="shared" si="26"/>
        <v>225.52</v>
      </c>
      <c r="N149" s="8">
        <f t="shared" si="26"/>
        <v>13.83</v>
      </c>
    </row>
    <row r="150" spans="1:14" ht="22.5" customHeight="1">
      <c r="A150" s="38" t="s">
        <v>130</v>
      </c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40"/>
    </row>
    <row r="151" spans="1:14" ht="12.75">
      <c r="A151" s="5"/>
      <c r="B151" s="8" t="s">
        <v>21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11" t="s">
        <v>22</v>
      </c>
      <c r="B152" s="6" t="s">
        <v>131</v>
      </c>
      <c r="C152" s="5">
        <v>200</v>
      </c>
      <c r="D152" s="5">
        <v>5.42</v>
      </c>
      <c r="E152" s="5">
        <v>4.77</v>
      </c>
      <c r="F152" s="5">
        <v>30.84</v>
      </c>
      <c r="G152" s="5">
        <v>188.07</v>
      </c>
      <c r="H152" s="5">
        <v>0.04</v>
      </c>
      <c r="I152" s="5">
        <v>0</v>
      </c>
      <c r="J152" s="5">
        <v>20</v>
      </c>
      <c r="K152" s="5">
        <v>10.6</v>
      </c>
      <c r="L152" s="5">
        <v>38.6</v>
      </c>
      <c r="M152" s="5">
        <v>7.9</v>
      </c>
      <c r="N152" s="5">
        <v>0.45</v>
      </c>
    </row>
    <row r="153" spans="1:14" ht="12.75">
      <c r="A153" s="11"/>
      <c r="B153" s="6" t="s">
        <v>24</v>
      </c>
      <c r="C153" s="5">
        <v>42</v>
      </c>
      <c r="D153" s="5">
        <v>3.2</v>
      </c>
      <c r="E153" s="5">
        <v>0.5</v>
      </c>
      <c r="F153" s="5">
        <v>17.1</v>
      </c>
      <c r="G153" s="5">
        <v>80.4</v>
      </c>
      <c r="H153" s="5">
        <v>0.065</v>
      </c>
      <c r="I153" s="5">
        <v>0</v>
      </c>
      <c r="J153" s="5">
        <v>0</v>
      </c>
      <c r="K153" s="5">
        <v>9.2</v>
      </c>
      <c r="L153" s="5">
        <v>0.64</v>
      </c>
      <c r="M153" s="5">
        <v>13.2</v>
      </c>
      <c r="N153" s="5">
        <v>0.8</v>
      </c>
    </row>
    <row r="154" spans="1:14" ht="12.75">
      <c r="A154" s="11" t="s">
        <v>25</v>
      </c>
      <c r="B154" s="6" t="s">
        <v>26</v>
      </c>
      <c r="C154" s="5">
        <v>200</v>
      </c>
      <c r="D154" s="5">
        <v>0.05</v>
      </c>
      <c r="E154" s="5">
        <v>0.01</v>
      </c>
      <c r="F154" s="5">
        <v>9.32</v>
      </c>
      <c r="G154" s="5">
        <v>44.4</v>
      </c>
      <c r="H154" s="5">
        <v>0</v>
      </c>
      <c r="I154" s="5">
        <v>0.03</v>
      </c>
      <c r="J154" s="5">
        <v>0</v>
      </c>
      <c r="K154" s="5">
        <v>10.7</v>
      </c>
      <c r="L154" s="5">
        <v>2.13</v>
      </c>
      <c r="M154" s="5">
        <v>1.2</v>
      </c>
      <c r="N154" s="5">
        <v>0.25</v>
      </c>
    </row>
    <row r="155" spans="1:14" ht="12.75">
      <c r="A155" s="11"/>
      <c r="B155" s="6" t="s">
        <v>105</v>
      </c>
      <c r="C155" s="5">
        <v>12</v>
      </c>
      <c r="D155" s="5">
        <v>2.62</v>
      </c>
      <c r="E155" s="5">
        <v>12</v>
      </c>
      <c r="F155" s="5">
        <v>0</v>
      </c>
      <c r="G155" s="5">
        <v>42.41</v>
      </c>
      <c r="H155" s="5">
        <v>0</v>
      </c>
      <c r="I155" s="5">
        <v>0.08</v>
      </c>
      <c r="J155" s="5">
        <v>25.2</v>
      </c>
      <c r="K155" s="5">
        <v>120</v>
      </c>
      <c r="L155" s="5">
        <v>7.2</v>
      </c>
      <c r="M155" s="5">
        <v>6.6</v>
      </c>
      <c r="N155" s="5">
        <v>0.08</v>
      </c>
    </row>
    <row r="156" spans="1:14" s="2" customFormat="1" ht="12.75">
      <c r="A156" s="16"/>
      <c r="B156" s="17" t="s">
        <v>28</v>
      </c>
      <c r="C156" s="16"/>
      <c r="D156" s="16">
        <f aca="true" t="shared" si="27" ref="D156:N156">D152+D153+D155+D154</f>
        <v>11.290000000000003</v>
      </c>
      <c r="E156" s="16">
        <f t="shared" si="27"/>
        <v>17.28</v>
      </c>
      <c r="F156" s="16">
        <f t="shared" si="27"/>
        <v>57.26</v>
      </c>
      <c r="G156" s="16">
        <f t="shared" si="27"/>
        <v>355.28</v>
      </c>
      <c r="H156" s="16">
        <f t="shared" si="27"/>
        <v>0.10500000000000001</v>
      </c>
      <c r="I156" s="16">
        <f t="shared" si="27"/>
        <v>0.11</v>
      </c>
      <c r="J156" s="16">
        <f t="shared" si="27"/>
        <v>45.2</v>
      </c>
      <c r="K156" s="16">
        <f t="shared" si="27"/>
        <v>150.5</v>
      </c>
      <c r="L156" s="16">
        <f t="shared" si="27"/>
        <v>48.57000000000001</v>
      </c>
      <c r="M156" s="16">
        <f t="shared" si="27"/>
        <v>28.900000000000002</v>
      </c>
      <c r="N156" s="16">
        <f t="shared" si="27"/>
        <v>1.58</v>
      </c>
    </row>
    <row r="157" spans="1:14" ht="12.75">
      <c r="A157" s="15"/>
      <c r="B157" s="8" t="s">
        <v>29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11" t="s">
        <v>106</v>
      </c>
      <c r="B158" s="6" t="s">
        <v>107</v>
      </c>
      <c r="C158" s="5">
        <v>100</v>
      </c>
      <c r="D158" s="5">
        <v>1.6</v>
      </c>
      <c r="E158" s="5">
        <v>4.99</v>
      </c>
      <c r="F158" s="5">
        <v>9.24</v>
      </c>
      <c r="G158" s="5">
        <v>79.7</v>
      </c>
      <c r="H158" s="5">
        <v>0.02</v>
      </c>
      <c r="I158" s="5">
        <v>27</v>
      </c>
      <c r="J158" s="5">
        <v>0.2</v>
      </c>
      <c r="K158" s="5">
        <v>48.5</v>
      </c>
      <c r="L158" s="5">
        <v>27.4</v>
      </c>
      <c r="M158" s="5">
        <v>14.6</v>
      </c>
      <c r="N158" s="5">
        <v>0.6000000000000001</v>
      </c>
    </row>
    <row r="159" spans="1:14" ht="25.5">
      <c r="A159" s="11" t="s">
        <v>32</v>
      </c>
      <c r="B159" s="33" t="s">
        <v>33</v>
      </c>
      <c r="C159" s="11">
        <v>200</v>
      </c>
      <c r="D159" s="5">
        <v>5.52</v>
      </c>
      <c r="E159" s="5">
        <v>6.29</v>
      </c>
      <c r="F159" s="5">
        <v>13.03</v>
      </c>
      <c r="G159" s="5">
        <v>130.87</v>
      </c>
      <c r="H159" s="5">
        <v>0.4</v>
      </c>
      <c r="I159" s="5">
        <v>18.38</v>
      </c>
      <c r="J159" s="5">
        <v>0.31</v>
      </c>
      <c r="K159" s="5">
        <v>37.8</v>
      </c>
      <c r="L159" s="5">
        <v>295.7</v>
      </c>
      <c r="M159" s="5">
        <v>33.9</v>
      </c>
      <c r="N159" s="5">
        <v>1.74</v>
      </c>
    </row>
    <row r="160" spans="1:14" ht="25.5">
      <c r="A160" s="11" t="s">
        <v>69</v>
      </c>
      <c r="B160" s="6" t="s">
        <v>70</v>
      </c>
      <c r="C160" s="5">
        <v>100</v>
      </c>
      <c r="D160" s="5">
        <v>17.38</v>
      </c>
      <c r="E160" s="5">
        <v>15.98</v>
      </c>
      <c r="F160" s="5">
        <v>3.75</v>
      </c>
      <c r="G160" s="5">
        <v>228.55</v>
      </c>
      <c r="H160" s="5">
        <v>0.17</v>
      </c>
      <c r="I160" s="5">
        <v>0.35</v>
      </c>
      <c r="J160" s="5">
        <v>0.12</v>
      </c>
      <c r="K160" s="5">
        <v>58.3</v>
      </c>
      <c r="L160" s="5">
        <v>233.6</v>
      </c>
      <c r="M160" s="5">
        <v>27.9</v>
      </c>
      <c r="N160" s="5">
        <v>1.56</v>
      </c>
    </row>
    <row r="161" spans="1:14" ht="12.75">
      <c r="A161" s="11" t="s">
        <v>67</v>
      </c>
      <c r="B161" s="6" t="s">
        <v>68</v>
      </c>
      <c r="C161" s="5">
        <v>200</v>
      </c>
      <c r="D161" s="5">
        <v>4.27</v>
      </c>
      <c r="E161" s="5">
        <v>5.55</v>
      </c>
      <c r="F161" s="5">
        <v>29.02</v>
      </c>
      <c r="G161" s="5">
        <v>183.16</v>
      </c>
      <c r="H161" s="5">
        <v>0.186</v>
      </c>
      <c r="I161" s="5">
        <v>24.2</v>
      </c>
      <c r="J161" s="5">
        <v>34</v>
      </c>
      <c r="K161" s="5">
        <v>49.3</v>
      </c>
      <c r="L161" s="5">
        <v>115.5</v>
      </c>
      <c r="M161" s="5">
        <v>37</v>
      </c>
      <c r="N161" s="5">
        <v>1.35</v>
      </c>
    </row>
    <row r="162" spans="1:14" ht="12.75">
      <c r="A162" s="15"/>
      <c r="B162" s="6" t="s">
        <v>24</v>
      </c>
      <c r="C162" s="5">
        <v>80</v>
      </c>
      <c r="D162" s="5">
        <v>6.4</v>
      </c>
      <c r="E162" s="5">
        <v>1</v>
      </c>
      <c r="F162" s="5">
        <v>34.2</v>
      </c>
      <c r="G162" s="5">
        <v>160.8</v>
      </c>
      <c r="H162" s="5">
        <v>0.13</v>
      </c>
      <c r="I162" s="5">
        <v>0</v>
      </c>
      <c r="J162" s="5">
        <v>0</v>
      </c>
      <c r="K162" s="5">
        <v>18.4</v>
      </c>
      <c r="L162" s="5">
        <v>1.28</v>
      </c>
      <c r="M162" s="5">
        <v>26.4</v>
      </c>
      <c r="N162" s="5">
        <v>1.6</v>
      </c>
    </row>
    <row r="163" spans="1:14" ht="12.75">
      <c r="A163" s="11" t="s">
        <v>36</v>
      </c>
      <c r="B163" s="6" t="s">
        <v>37</v>
      </c>
      <c r="C163" s="5">
        <v>200</v>
      </c>
      <c r="D163" s="5">
        <v>0.13</v>
      </c>
      <c r="E163" s="5">
        <v>0.02</v>
      </c>
      <c r="F163" s="5">
        <v>11.33</v>
      </c>
      <c r="G163" s="5">
        <v>45.6</v>
      </c>
      <c r="H163" s="5">
        <v>0</v>
      </c>
      <c r="I163" s="5">
        <v>3.14</v>
      </c>
      <c r="J163" s="5">
        <v>0</v>
      </c>
      <c r="K163" s="5">
        <v>14.22</v>
      </c>
      <c r="L163" s="5">
        <v>4.44</v>
      </c>
      <c r="M163" s="5">
        <v>2.44</v>
      </c>
      <c r="N163" s="5">
        <v>0.36</v>
      </c>
    </row>
    <row r="164" spans="1:14" s="2" customFormat="1" ht="12.75">
      <c r="A164" s="16"/>
      <c r="B164" s="17" t="s">
        <v>38</v>
      </c>
      <c r="C164" s="16"/>
      <c r="D164" s="16">
        <v>35.3</v>
      </c>
      <c r="E164" s="16">
        <v>33.83</v>
      </c>
      <c r="F164" s="16">
        <v>100.57</v>
      </c>
      <c r="G164" s="16">
        <v>828.68</v>
      </c>
      <c r="H164" s="16">
        <f aca="true" t="shared" si="28" ref="H164:N164">H158+H159+H161+H162+H163</f>
        <v>0.7360000000000001</v>
      </c>
      <c r="I164" s="16">
        <f t="shared" si="28"/>
        <v>72.72</v>
      </c>
      <c r="J164" s="16">
        <f t="shared" si="28"/>
        <v>34.51</v>
      </c>
      <c r="K164" s="16">
        <f t="shared" si="28"/>
        <v>168.22</v>
      </c>
      <c r="L164" s="16">
        <f t="shared" si="28"/>
        <v>444.31999999999994</v>
      </c>
      <c r="M164" s="16">
        <f t="shared" si="28"/>
        <v>114.34</v>
      </c>
      <c r="N164" s="16">
        <f t="shared" si="28"/>
        <v>5.65</v>
      </c>
    </row>
    <row r="165" spans="1:14" ht="12.75">
      <c r="A165" s="15"/>
      <c r="B165" s="8" t="s">
        <v>39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11" t="s">
        <v>132</v>
      </c>
      <c r="B166" s="6" t="s">
        <v>133</v>
      </c>
      <c r="C166" s="5">
        <v>50</v>
      </c>
      <c r="D166" s="5">
        <v>3.95</v>
      </c>
      <c r="E166" s="5">
        <v>4.06</v>
      </c>
      <c r="F166" s="5">
        <v>27.24</v>
      </c>
      <c r="G166" s="5">
        <v>161</v>
      </c>
      <c r="H166" s="5">
        <v>0.07</v>
      </c>
      <c r="I166" s="5">
        <v>0</v>
      </c>
      <c r="J166" s="5">
        <v>7</v>
      </c>
      <c r="K166" s="5">
        <v>11.2</v>
      </c>
      <c r="L166" s="5">
        <v>38.3</v>
      </c>
      <c r="M166" s="5">
        <v>14.2</v>
      </c>
      <c r="N166" s="5">
        <v>0.7</v>
      </c>
    </row>
    <row r="167" spans="1:14" ht="12.75">
      <c r="A167" s="11"/>
      <c r="B167" s="6" t="s">
        <v>43</v>
      </c>
      <c r="C167" s="5">
        <v>100</v>
      </c>
      <c r="D167" s="5">
        <v>1.5</v>
      </c>
      <c r="E167" s="5">
        <v>0.5</v>
      </c>
      <c r="F167" s="5">
        <v>21</v>
      </c>
      <c r="G167" s="5">
        <v>95</v>
      </c>
      <c r="H167" s="5">
        <v>0.04</v>
      </c>
      <c r="I167" s="5">
        <v>10</v>
      </c>
      <c r="J167" s="5">
        <v>8</v>
      </c>
      <c r="K167" s="5">
        <v>8</v>
      </c>
      <c r="L167" s="5">
        <v>28</v>
      </c>
      <c r="M167" s="5">
        <v>42</v>
      </c>
      <c r="N167" s="5">
        <v>0.6000000000000001</v>
      </c>
    </row>
    <row r="168" spans="1:14" ht="12.75">
      <c r="A168" s="11" t="s">
        <v>36</v>
      </c>
      <c r="B168" s="6" t="s">
        <v>37</v>
      </c>
      <c r="C168" s="5">
        <v>200</v>
      </c>
      <c r="D168" s="5">
        <v>0.13</v>
      </c>
      <c r="E168" s="5">
        <v>0.02</v>
      </c>
      <c r="F168" s="5">
        <v>11.33</v>
      </c>
      <c r="G168" s="5">
        <v>45.6</v>
      </c>
      <c r="H168" s="5">
        <v>0</v>
      </c>
      <c r="I168" s="5">
        <v>3.14</v>
      </c>
      <c r="J168" s="5">
        <v>0</v>
      </c>
      <c r="K168" s="5">
        <v>14.22</v>
      </c>
      <c r="L168" s="5">
        <v>4.44</v>
      </c>
      <c r="M168" s="5">
        <v>2.44</v>
      </c>
      <c r="N168" s="5">
        <v>0.36</v>
      </c>
    </row>
    <row r="169" spans="1:14" s="2" customFormat="1" ht="12.75">
      <c r="A169" s="16"/>
      <c r="B169" s="17" t="s">
        <v>44</v>
      </c>
      <c r="C169" s="16"/>
      <c r="D169" s="16">
        <f aca="true" t="shared" si="29" ref="D169:N169">D166+D168+D167</f>
        <v>5.58</v>
      </c>
      <c r="E169" s="16">
        <f t="shared" si="29"/>
        <v>4.579999999999999</v>
      </c>
      <c r="F169" s="16">
        <f t="shared" si="29"/>
        <v>59.57</v>
      </c>
      <c r="G169" s="16">
        <f t="shared" si="29"/>
        <v>301.6</v>
      </c>
      <c r="H169" s="16">
        <f t="shared" si="29"/>
        <v>0.11000000000000001</v>
      </c>
      <c r="I169" s="16">
        <f t="shared" si="29"/>
        <v>13.14</v>
      </c>
      <c r="J169" s="16">
        <f t="shared" si="29"/>
        <v>15</v>
      </c>
      <c r="K169" s="16">
        <f t="shared" si="29"/>
        <v>33.42</v>
      </c>
      <c r="L169" s="16">
        <f t="shared" si="29"/>
        <v>70.74</v>
      </c>
      <c r="M169" s="16">
        <f t="shared" si="29"/>
        <v>58.64</v>
      </c>
      <c r="N169" s="16">
        <f t="shared" si="29"/>
        <v>1.6600000000000001</v>
      </c>
    </row>
    <row r="170" spans="1:14" s="3" customFormat="1" ht="12.75">
      <c r="A170" s="8"/>
      <c r="B170" s="20" t="s">
        <v>45</v>
      </c>
      <c r="C170" s="8"/>
      <c r="D170" s="8">
        <f aca="true" t="shared" si="30" ref="D170:N170">D156+D164+D169</f>
        <v>52.17</v>
      </c>
      <c r="E170" s="8">
        <f t="shared" si="30"/>
        <v>55.69</v>
      </c>
      <c r="F170" s="8">
        <f t="shared" si="30"/>
        <v>217.39999999999998</v>
      </c>
      <c r="G170" s="8">
        <f t="shared" si="30"/>
        <v>1485.56</v>
      </c>
      <c r="H170" s="8">
        <f t="shared" si="30"/>
        <v>0.9510000000000001</v>
      </c>
      <c r="I170" s="8">
        <f t="shared" si="30"/>
        <v>85.97</v>
      </c>
      <c r="J170" s="8">
        <f t="shared" si="30"/>
        <v>94.71000000000001</v>
      </c>
      <c r="K170" s="8">
        <f t="shared" si="30"/>
        <v>352.14000000000004</v>
      </c>
      <c r="L170" s="8">
        <f t="shared" si="30"/>
        <v>563.6299999999999</v>
      </c>
      <c r="M170" s="8">
        <f t="shared" si="30"/>
        <v>201.88</v>
      </c>
      <c r="N170" s="8">
        <f t="shared" si="30"/>
        <v>8.89</v>
      </c>
    </row>
    <row r="171" spans="1:14" ht="12.75" customHeight="1">
      <c r="A171" s="38" t="s">
        <v>134</v>
      </c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40"/>
    </row>
    <row r="172" spans="1:14" ht="12.75">
      <c r="A172" s="5"/>
      <c r="B172" s="8" t="s">
        <v>21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25.5">
      <c r="A173" s="11" t="s">
        <v>135</v>
      </c>
      <c r="B173" s="6" t="s">
        <v>136</v>
      </c>
      <c r="C173" s="5">
        <v>200</v>
      </c>
      <c r="D173" s="5">
        <v>3.47</v>
      </c>
      <c r="E173" s="5">
        <v>5.03</v>
      </c>
      <c r="F173" s="5">
        <v>11.01</v>
      </c>
      <c r="G173" s="5">
        <v>103.29</v>
      </c>
      <c r="H173" s="5">
        <v>0.09</v>
      </c>
      <c r="I173" s="5">
        <v>0.91</v>
      </c>
      <c r="J173" s="5">
        <v>30.6</v>
      </c>
      <c r="K173" s="5">
        <v>161.62</v>
      </c>
      <c r="L173" s="5">
        <v>138</v>
      </c>
      <c r="M173" s="5">
        <v>24.14</v>
      </c>
      <c r="N173" s="5">
        <v>0.51</v>
      </c>
    </row>
    <row r="174" spans="1:14" ht="12.75">
      <c r="A174" s="11"/>
      <c r="B174" s="6" t="s">
        <v>24</v>
      </c>
      <c r="C174" s="5">
        <v>42</v>
      </c>
      <c r="D174" s="5">
        <v>3.2</v>
      </c>
      <c r="E174" s="5">
        <v>0.5</v>
      </c>
      <c r="F174" s="5">
        <v>17.1</v>
      </c>
      <c r="G174" s="5">
        <v>80.4</v>
      </c>
      <c r="H174" s="5">
        <v>0.065</v>
      </c>
      <c r="I174" s="5">
        <v>0</v>
      </c>
      <c r="J174" s="5">
        <v>0</v>
      </c>
      <c r="K174" s="5">
        <v>9.2</v>
      </c>
      <c r="L174" s="5">
        <v>0.64</v>
      </c>
      <c r="M174" s="5">
        <v>13.2</v>
      </c>
      <c r="N174" s="5">
        <v>0.8</v>
      </c>
    </row>
    <row r="175" spans="1:14" ht="12.75">
      <c r="A175" s="11" t="s">
        <v>25</v>
      </c>
      <c r="B175" s="6" t="s">
        <v>26</v>
      </c>
      <c r="C175" s="5">
        <v>200</v>
      </c>
      <c r="D175" s="5">
        <v>0.05</v>
      </c>
      <c r="E175" s="5">
        <v>0.01</v>
      </c>
      <c r="F175" s="5">
        <v>9.32</v>
      </c>
      <c r="G175" s="5">
        <v>44.4</v>
      </c>
      <c r="H175" s="5">
        <v>0</v>
      </c>
      <c r="I175" s="5">
        <v>0.03</v>
      </c>
      <c r="J175" s="5">
        <v>0</v>
      </c>
      <c r="K175" s="5">
        <v>10.7</v>
      </c>
      <c r="L175" s="5">
        <v>2.13</v>
      </c>
      <c r="M175" s="5">
        <v>1.2</v>
      </c>
      <c r="N175" s="5">
        <v>0.25</v>
      </c>
    </row>
    <row r="176" spans="1:14" s="3" customFormat="1" ht="12.75">
      <c r="A176" s="11"/>
      <c r="B176" s="6" t="s">
        <v>27</v>
      </c>
      <c r="C176" s="5">
        <v>10</v>
      </c>
      <c r="D176" s="5">
        <v>0.08</v>
      </c>
      <c r="E176" s="5">
        <v>7.3</v>
      </c>
      <c r="F176" s="5">
        <v>0.13</v>
      </c>
      <c r="G176" s="5">
        <v>66</v>
      </c>
      <c r="H176" s="5">
        <v>0.001</v>
      </c>
      <c r="I176" s="5">
        <v>0</v>
      </c>
      <c r="J176" s="5">
        <v>40</v>
      </c>
      <c r="K176" s="5">
        <v>2.42</v>
      </c>
      <c r="L176" s="5">
        <v>3</v>
      </c>
      <c r="M176" s="5">
        <v>0</v>
      </c>
      <c r="N176" s="5">
        <v>0.02</v>
      </c>
    </row>
    <row r="177" spans="1:14" s="3" customFormat="1" ht="12.75">
      <c r="A177" s="8"/>
      <c r="B177" s="20" t="s">
        <v>28</v>
      </c>
      <c r="C177" s="8"/>
      <c r="D177" s="8">
        <f aca="true" t="shared" si="31" ref="D177:N177">D173+D174+D175+D176</f>
        <v>6.8</v>
      </c>
      <c r="E177" s="8">
        <f t="shared" si="31"/>
        <v>12.84</v>
      </c>
      <c r="F177" s="8">
        <f t="shared" si="31"/>
        <v>37.56</v>
      </c>
      <c r="G177" s="8">
        <f t="shared" si="31"/>
        <v>294.09000000000003</v>
      </c>
      <c r="H177" s="8">
        <f t="shared" si="31"/>
        <v>0.156</v>
      </c>
      <c r="I177" s="8">
        <f t="shared" si="31"/>
        <v>0.9400000000000001</v>
      </c>
      <c r="J177" s="8">
        <f t="shared" si="31"/>
        <v>70.6</v>
      </c>
      <c r="K177" s="8">
        <f t="shared" si="31"/>
        <v>183.93999999999997</v>
      </c>
      <c r="L177" s="8">
        <f t="shared" si="31"/>
        <v>143.76999999999998</v>
      </c>
      <c r="M177" s="8">
        <f t="shared" si="31"/>
        <v>38.540000000000006</v>
      </c>
      <c r="N177" s="8">
        <f t="shared" si="31"/>
        <v>1.58</v>
      </c>
    </row>
    <row r="178" spans="1:14" ht="12.75">
      <c r="A178" s="5"/>
      <c r="B178" s="8" t="s">
        <v>29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.75">
      <c r="A179" s="21"/>
      <c r="B179" s="36" t="s">
        <v>137</v>
      </c>
      <c r="C179" s="24" t="s">
        <v>138</v>
      </c>
      <c r="D179" s="21">
        <v>0.57</v>
      </c>
      <c r="E179" s="21">
        <v>0.09</v>
      </c>
      <c r="F179" s="21">
        <v>1.89</v>
      </c>
      <c r="G179" s="21">
        <v>10.65</v>
      </c>
      <c r="H179" s="21">
        <v>0.01</v>
      </c>
      <c r="I179" s="21">
        <v>6</v>
      </c>
      <c r="J179" s="21">
        <v>0.01</v>
      </c>
      <c r="K179" s="21">
        <v>13.8</v>
      </c>
      <c r="L179" s="21">
        <v>25.2</v>
      </c>
      <c r="M179" s="21">
        <v>8.4</v>
      </c>
      <c r="N179" s="21">
        <v>0.36</v>
      </c>
    </row>
    <row r="180" spans="1:14" ht="25.5">
      <c r="A180" s="11" t="s">
        <v>139</v>
      </c>
      <c r="B180" s="6" t="s">
        <v>140</v>
      </c>
      <c r="C180" s="11">
        <v>200</v>
      </c>
      <c r="D180" s="5">
        <v>8.53</v>
      </c>
      <c r="E180" s="5">
        <v>8.44</v>
      </c>
      <c r="F180" s="5">
        <v>15.73</v>
      </c>
      <c r="G180" s="5">
        <v>173.04</v>
      </c>
      <c r="H180" s="5">
        <v>0.185</v>
      </c>
      <c r="I180" s="5">
        <v>4.91</v>
      </c>
      <c r="J180" s="5">
        <v>0</v>
      </c>
      <c r="K180" s="5">
        <v>41.81</v>
      </c>
      <c r="L180" s="5">
        <v>243.31</v>
      </c>
      <c r="M180" s="5">
        <v>37.44</v>
      </c>
      <c r="N180" s="5">
        <v>1.67</v>
      </c>
    </row>
    <row r="181" spans="1:14" ht="12.75">
      <c r="A181" s="11" t="s">
        <v>141</v>
      </c>
      <c r="B181" s="33" t="s">
        <v>142</v>
      </c>
      <c r="C181" s="5">
        <v>200</v>
      </c>
      <c r="D181" s="5">
        <v>5.43</v>
      </c>
      <c r="E181" s="5">
        <v>4.23</v>
      </c>
      <c r="F181" s="5">
        <v>33.38</v>
      </c>
      <c r="G181" s="5">
        <v>193</v>
      </c>
      <c r="H181" s="5">
        <v>0.11</v>
      </c>
      <c r="I181" s="5">
        <v>0</v>
      </c>
      <c r="J181" s="5">
        <v>20</v>
      </c>
      <c r="K181" s="5">
        <v>17.8</v>
      </c>
      <c r="L181" s="5">
        <v>110.9</v>
      </c>
      <c r="M181" s="5">
        <v>23.8</v>
      </c>
      <c r="N181" s="5">
        <v>1.88</v>
      </c>
    </row>
    <row r="182" spans="1:14" ht="25.5">
      <c r="A182" s="11" t="s">
        <v>96</v>
      </c>
      <c r="B182" s="33" t="s">
        <v>97</v>
      </c>
      <c r="C182" s="5" t="s">
        <v>98</v>
      </c>
      <c r="D182" s="5">
        <v>11.32</v>
      </c>
      <c r="E182" s="5">
        <v>21.89</v>
      </c>
      <c r="F182" s="5">
        <v>26.81</v>
      </c>
      <c r="G182" s="5">
        <v>348.94</v>
      </c>
      <c r="H182" s="5">
        <v>0.045</v>
      </c>
      <c r="I182" s="5">
        <v>0</v>
      </c>
      <c r="J182" s="5">
        <v>11.9</v>
      </c>
      <c r="K182" s="5">
        <v>8.75</v>
      </c>
      <c r="L182" s="5">
        <v>14.45</v>
      </c>
      <c r="M182" s="5">
        <v>72.8</v>
      </c>
      <c r="N182" s="5">
        <v>0.75</v>
      </c>
    </row>
    <row r="183" spans="1:14" ht="12.75">
      <c r="A183" s="15"/>
      <c r="B183" s="6" t="s">
        <v>24</v>
      </c>
      <c r="C183" s="5">
        <v>80</v>
      </c>
      <c r="D183" s="5">
        <v>6.4</v>
      </c>
      <c r="E183" s="5">
        <v>1</v>
      </c>
      <c r="F183" s="5">
        <v>34.2</v>
      </c>
      <c r="G183" s="5">
        <v>160.8</v>
      </c>
      <c r="H183" s="5">
        <v>0.13</v>
      </c>
      <c r="I183" s="5">
        <v>0</v>
      </c>
      <c r="J183" s="5">
        <v>0</v>
      </c>
      <c r="K183" s="5">
        <v>18.4</v>
      </c>
      <c r="L183" s="5">
        <v>1.28</v>
      </c>
      <c r="M183" s="5">
        <v>26.4</v>
      </c>
      <c r="N183" s="5">
        <v>1.6</v>
      </c>
    </row>
    <row r="184" spans="1:14" ht="12.75">
      <c r="A184" s="11" t="s">
        <v>83</v>
      </c>
      <c r="B184" s="6" t="s">
        <v>84</v>
      </c>
      <c r="C184" s="5">
        <v>200</v>
      </c>
      <c r="D184" s="5">
        <v>0.6000000000000001</v>
      </c>
      <c r="E184" s="5">
        <v>0</v>
      </c>
      <c r="F184" s="5">
        <v>31.4</v>
      </c>
      <c r="G184" s="5">
        <v>124</v>
      </c>
      <c r="H184" s="5">
        <v>0.01</v>
      </c>
      <c r="I184" s="5">
        <v>0.75</v>
      </c>
      <c r="J184" s="5">
        <v>0.02</v>
      </c>
      <c r="K184" s="5">
        <v>20.4</v>
      </c>
      <c r="L184" s="5">
        <v>20.75</v>
      </c>
      <c r="M184" s="5">
        <v>25.5</v>
      </c>
      <c r="N184" s="5">
        <v>0.81</v>
      </c>
    </row>
    <row r="185" spans="1:14" s="3" customFormat="1" ht="12.75">
      <c r="A185" s="8"/>
      <c r="B185" s="20" t="s">
        <v>38</v>
      </c>
      <c r="C185" s="8"/>
      <c r="D185" s="8">
        <f aca="true" t="shared" si="32" ref="D185:N185">D179+D180+D181+D182+D183+D184</f>
        <v>32.85</v>
      </c>
      <c r="E185" s="8">
        <f t="shared" si="32"/>
        <v>35.65</v>
      </c>
      <c r="F185" s="8">
        <f t="shared" si="32"/>
        <v>143.41</v>
      </c>
      <c r="G185" s="8">
        <f t="shared" si="32"/>
        <v>1010.4300000000001</v>
      </c>
      <c r="H185" s="8">
        <f t="shared" si="32"/>
        <v>0.49</v>
      </c>
      <c r="I185" s="8">
        <f t="shared" si="32"/>
        <v>11.66</v>
      </c>
      <c r="J185" s="8">
        <f t="shared" si="32"/>
        <v>31.930000000000003</v>
      </c>
      <c r="K185" s="8">
        <f t="shared" si="32"/>
        <v>120.96000000000001</v>
      </c>
      <c r="L185" s="8">
        <f t="shared" si="32"/>
        <v>415.88999999999993</v>
      </c>
      <c r="M185" s="8">
        <f t="shared" si="32"/>
        <v>194.34</v>
      </c>
      <c r="N185" s="8">
        <f t="shared" si="32"/>
        <v>7.07</v>
      </c>
    </row>
    <row r="186" spans="1:14" ht="12.75">
      <c r="A186" s="5"/>
      <c r="B186" s="8" t="s">
        <v>39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2.75">
      <c r="A187" s="11"/>
      <c r="B187" s="6" t="s">
        <v>58</v>
      </c>
      <c r="C187" s="5">
        <v>180</v>
      </c>
      <c r="D187" s="5">
        <v>5.22</v>
      </c>
      <c r="E187" s="5">
        <v>2.5</v>
      </c>
      <c r="F187" s="5">
        <v>7.2</v>
      </c>
      <c r="G187" s="5">
        <v>90</v>
      </c>
      <c r="H187" s="5">
        <v>0.07</v>
      </c>
      <c r="I187" s="5">
        <v>1.26</v>
      </c>
      <c r="J187" s="5">
        <v>36</v>
      </c>
      <c r="K187" s="5">
        <v>216</v>
      </c>
      <c r="L187" s="5">
        <v>162</v>
      </c>
      <c r="M187" s="5">
        <v>25.2</v>
      </c>
      <c r="N187" s="5">
        <v>0.18</v>
      </c>
    </row>
    <row r="188" spans="1:14" ht="12.75">
      <c r="A188" s="11"/>
      <c r="B188" s="6" t="s">
        <v>100</v>
      </c>
      <c r="C188" s="5">
        <v>100</v>
      </c>
      <c r="D188" s="5">
        <v>0.4</v>
      </c>
      <c r="E188" s="5">
        <v>0.4</v>
      </c>
      <c r="F188" s="5">
        <v>10.3</v>
      </c>
      <c r="G188" s="5">
        <v>46</v>
      </c>
      <c r="H188" s="5">
        <v>0.03</v>
      </c>
      <c r="I188" s="5">
        <v>5</v>
      </c>
      <c r="J188" s="5">
        <v>0</v>
      </c>
      <c r="K188" s="5">
        <v>19</v>
      </c>
      <c r="L188" s="5">
        <v>16</v>
      </c>
      <c r="M188" s="5">
        <v>12</v>
      </c>
      <c r="N188" s="5">
        <v>2.3</v>
      </c>
    </row>
    <row r="189" spans="1:14" ht="12.75">
      <c r="A189" s="11"/>
      <c r="B189" s="6" t="s">
        <v>60</v>
      </c>
      <c r="C189" s="5">
        <v>50</v>
      </c>
      <c r="D189" s="5">
        <v>4.2</v>
      </c>
      <c r="E189" s="5">
        <v>4</v>
      </c>
      <c r="F189" s="5">
        <v>30.2</v>
      </c>
      <c r="G189" s="5">
        <v>174</v>
      </c>
      <c r="H189" s="5">
        <v>0.06</v>
      </c>
      <c r="I189" s="5">
        <v>0</v>
      </c>
      <c r="J189" s="5">
        <v>0</v>
      </c>
      <c r="K189" s="5">
        <v>9.5</v>
      </c>
      <c r="L189" s="5">
        <v>36</v>
      </c>
      <c r="M189" s="5">
        <v>7</v>
      </c>
      <c r="N189" s="5">
        <v>0.65</v>
      </c>
    </row>
    <row r="190" spans="1:14" s="3" customFormat="1" ht="12.75">
      <c r="A190" s="8"/>
      <c r="B190" s="20" t="s">
        <v>44</v>
      </c>
      <c r="C190" s="8"/>
      <c r="D190" s="8">
        <f aca="true" t="shared" si="33" ref="D190:N190">D187+D189+D188</f>
        <v>9.82</v>
      </c>
      <c r="E190" s="8">
        <f t="shared" si="33"/>
        <v>6.9</v>
      </c>
      <c r="F190" s="8">
        <f t="shared" si="33"/>
        <v>47.7</v>
      </c>
      <c r="G190" s="8">
        <f t="shared" si="33"/>
        <v>310</v>
      </c>
      <c r="H190" s="8">
        <f t="shared" si="33"/>
        <v>0.16</v>
      </c>
      <c r="I190" s="8">
        <f t="shared" si="33"/>
        <v>6.26</v>
      </c>
      <c r="J190" s="8">
        <f t="shared" si="33"/>
        <v>36</v>
      </c>
      <c r="K190" s="8">
        <f t="shared" si="33"/>
        <v>244.5</v>
      </c>
      <c r="L190" s="8">
        <f t="shared" si="33"/>
        <v>214</v>
      </c>
      <c r="M190" s="8">
        <f t="shared" si="33"/>
        <v>44.2</v>
      </c>
      <c r="N190" s="8">
        <f t="shared" si="33"/>
        <v>3.13</v>
      </c>
    </row>
    <row r="191" spans="1:14" s="3" customFormat="1" ht="12.75">
      <c r="A191" s="8"/>
      <c r="B191" s="20" t="s">
        <v>45</v>
      </c>
      <c r="C191" s="8"/>
      <c r="D191" s="8">
        <f aca="true" t="shared" si="34" ref="D191:N191">D177+D185+D190</f>
        <v>49.47</v>
      </c>
      <c r="E191" s="8">
        <f t="shared" si="34"/>
        <v>55.38999999999999</v>
      </c>
      <c r="F191" s="8">
        <f t="shared" si="34"/>
        <v>228.67000000000002</v>
      </c>
      <c r="G191" s="8">
        <f t="shared" si="34"/>
        <v>1614.52</v>
      </c>
      <c r="H191" s="8">
        <f t="shared" si="34"/>
        <v>0.806</v>
      </c>
      <c r="I191" s="8">
        <f t="shared" si="34"/>
        <v>18.86</v>
      </c>
      <c r="J191" s="8">
        <f t="shared" si="34"/>
        <v>138.53</v>
      </c>
      <c r="K191" s="8">
        <f t="shared" si="34"/>
        <v>549.4</v>
      </c>
      <c r="L191" s="8">
        <f t="shared" si="34"/>
        <v>773.6599999999999</v>
      </c>
      <c r="M191" s="8">
        <f t="shared" si="34"/>
        <v>277.08</v>
      </c>
      <c r="N191" s="8">
        <f t="shared" si="34"/>
        <v>11.780000000000001</v>
      </c>
    </row>
    <row r="192" spans="1:14" s="3" customFormat="1" ht="12.75" customHeight="1">
      <c r="A192" s="38" t="s">
        <v>143</v>
      </c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40"/>
    </row>
    <row r="193" spans="1:14" ht="12.75">
      <c r="A193" s="5"/>
      <c r="B193" s="8" t="s">
        <v>21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2.75">
      <c r="A194" s="15" t="s">
        <v>144</v>
      </c>
      <c r="B194" s="6" t="s">
        <v>145</v>
      </c>
      <c r="C194" s="5">
        <v>200</v>
      </c>
      <c r="D194" s="5">
        <v>6.17</v>
      </c>
      <c r="E194" s="5">
        <v>5.02</v>
      </c>
      <c r="F194" s="5">
        <v>41.5</v>
      </c>
      <c r="G194" s="5">
        <v>235.87</v>
      </c>
      <c r="H194" s="5">
        <v>0.06</v>
      </c>
      <c r="I194" s="5">
        <v>0</v>
      </c>
      <c r="J194" s="5">
        <v>0.08</v>
      </c>
      <c r="K194" s="5">
        <v>7.8</v>
      </c>
      <c r="L194" s="5">
        <v>106.4</v>
      </c>
      <c r="M194" s="5">
        <v>34.66</v>
      </c>
      <c r="N194" s="5">
        <v>0.72</v>
      </c>
    </row>
    <row r="195" spans="1:14" ht="12.75">
      <c r="A195" s="15"/>
      <c r="B195" s="6" t="s">
        <v>24</v>
      </c>
      <c r="C195" s="5">
        <v>42</v>
      </c>
      <c r="D195" s="5">
        <v>3.2</v>
      </c>
      <c r="E195" s="5">
        <v>0.05</v>
      </c>
      <c r="F195" s="5">
        <v>17.1</v>
      </c>
      <c r="G195" s="5">
        <v>80.4</v>
      </c>
      <c r="H195" s="5">
        <v>0.065</v>
      </c>
      <c r="I195" s="5">
        <v>0</v>
      </c>
      <c r="J195" s="5">
        <v>0</v>
      </c>
      <c r="K195" s="5">
        <v>9.2</v>
      </c>
      <c r="L195" s="5">
        <v>0.64</v>
      </c>
      <c r="M195" s="5">
        <v>13.2</v>
      </c>
      <c r="N195" s="5">
        <v>0.8</v>
      </c>
    </row>
    <row r="196" spans="1:14" ht="12.75">
      <c r="A196" s="11"/>
      <c r="B196" s="6" t="s">
        <v>105</v>
      </c>
      <c r="C196" s="5">
        <v>10</v>
      </c>
      <c r="D196" s="5">
        <v>2.62</v>
      </c>
      <c r="E196" s="5">
        <v>12</v>
      </c>
      <c r="F196" s="5">
        <v>0</v>
      </c>
      <c r="G196" s="5">
        <v>42.41</v>
      </c>
      <c r="H196" s="5">
        <v>0</v>
      </c>
      <c r="I196" s="5">
        <v>0.08</v>
      </c>
      <c r="J196" s="5">
        <v>25.2</v>
      </c>
      <c r="K196" s="5">
        <v>120</v>
      </c>
      <c r="L196" s="5">
        <v>7.2</v>
      </c>
      <c r="M196" s="5">
        <v>6.6</v>
      </c>
      <c r="N196" s="5">
        <v>0.08</v>
      </c>
    </row>
    <row r="197" spans="1:14" ht="12.75">
      <c r="A197" s="11" t="s">
        <v>25</v>
      </c>
      <c r="B197" s="6" t="s">
        <v>26</v>
      </c>
      <c r="C197" s="5">
        <v>200</v>
      </c>
      <c r="D197" s="5">
        <v>0.05</v>
      </c>
      <c r="E197" s="5">
        <v>0.01</v>
      </c>
      <c r="F197" s="5">
        <v>9.32</v>
      </c>
      <c r="G197" s="5">
        <v>44.4</v>
      </c>
      <c r="H197" s="5">
        <v>0</v>
      </c>
      <c r="I197" s="5">
        <v>0.03</v>
      </c>
      <c r="J197" s="5">
        <v>0</v>
      </c>
      <c r="K197" s="5">
        <v>10.7</v>
      </c>
      <c r="L197" s="5">
        <v>2.13</v>
      </c>
      <c r="M197" s="5">
        <v>1.2</v>
      </c>
      <c r="N197" s="5">
        <v>0.25</v>
      </c>
    </row>
    <row r="198" spans="1:14" s="3" customFormat="1" ht="12.75">
      <c r="A198" s="8"/>
      <c r="B198" s="20" t="s">
        <v>28</v>
      </c>
      <c r="C198" s="8"/>
      <c r="D198" s="8">
        <f aca="true" t="shared" si="35" ref="D198:N198">D194+D195+D196+D197</f>
        <v>12.040000000000003</v>
      </c>
      <c r="E198" s="8">
        <f t="shared" si="35"/>
        <v>17.080000000000002</v>
      </c>
      <c r="F198" s="8">
        <f t="shared" si="35"/>
        <v>67.92</v>
      </c>
      <c r="G198" s="8">
        <f t="shared" si="35"/>
        <v>403.0799999999999</v>
      </c>
      <c r="H198" s="8">
        <f t="shared" si="35"/>
        <v>0.125</v>
      </c>
      <c r="I198" s="8">
        <f t="shared" si="35"/>
        <v>0.11</v>
      </c>
      <c r="J198" s="8">
        <f t="shared" si="35"/>
        <v>25.279999999999998</v>
      </c>
      <c r="K198" s="8">
        <f t="shared" si="35"/>
        <v>147.7</v>
      </c>
      <c r="L198" s="8">
        <f t="shared" si="35"/>
        <v>116.37</v>
      </c>
      <c r="M198" s="8">
        <f t="shared" si="35"/>
        <v>55.660000000000004</v>
      </c>
      <c r="N198" s="8">
        <f t="shared" si="35"/>
        <v>1.85</v>
      </c>
    </row>
    <row r="199" spans="1:14" ht="12.75">
      <c r="A199" s="5"/>
      <c r="B199" s="8" t="s">
        <v>29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2.75">
      <c r="A200" s="11" t="s">
        <v>50</v>
      </c>
      <c r="B200" s="6" t="s">
        <v>51</v>
      </c>
      <c r="C200" s="5">
        <v>100</v>
      </c>
      <c r="D200" s="5">
        <v>6</v>
      </c>
      <c r="E200" s="5">
        <v>15.3</v>
      </c>
      <c r="F200" s="5">
        <v>19.9</v>
      </c>
      <c r="G200" s="5">
        <v>227.7</v>
      </c>
      <c r="H200" s="5">
        <v>0.06</v>
      </c>
      <c r="I200" s="5">
        <v>13.9</v>
      </c>
      <c r="J200" s="5">
        <v>0.25</v>
      </c>
      <c r="K200" s="5">
        <v>32.7</v>
      </c>
      <c r="L200" s="5">
        <v>34.5</v>
      </c>
      <c r="M200" s="5">
        <v>17.7</v>
      </c>
      <c r="N200" s="5">
        <v>0.75</v>
      </c>
    </row>
    <row r="201" spans="1:14" ht="25.5">
      <c r="A201" s="15" t="s">
        <v>146</v>
      </c>
      <c r="B201" s="6" t="s">
        <v>147</v>
      </c>
      <c r="C201" s="11">
        <v>200</v>
      </c>
      <c r="D201" s="5">
        <v>1.6</v>
      </c>
      <c r="E201" s="5">
        <v>1.92</v>
      </c>
      <c r="F201" s="5">
        <v>11.84</v>
      </c>
      <c r="G201" s="5">
        <v>72</v>
      </c>
      <c r="H201" s="5">
        <v>0.18</v>
      </c>
      <c r="I201" s="5">
        <v>21.36</v>
      </c>
      <c r="J201" s="5">
        <v>0.52</v>
      </c>
      <c r="K201" s="5">
        <v>28.7</v>
      </c>
      <c r="L201" s="5">
        <v>176.5</v>
      </c>
      <c r="M201" s="5">
        <v>34.74</v>
      </c>
      <c r="N201" s="5">
        <v>10.64</v>
      </c>
    </row>
    <row r="202" spans="1:14" ht="12.75">
      <c r="A202" s="11" t="s">
        <v>54</v>
      </c>
      <c r="B202" s="6" t="s">
        <v>148</v>
      </c>
      <c r="C202" s="5">
        <v>200</v>
      </c>
      <c r="D202" s="5">
        <v>6.21</v>
      </c>
      <c r="E202" s="5">
        <v>5.28</v>
      </c>
      <c r="F202" s="5">
        <v>27.9</v>
      </c>
      <c r="G202" s="5">
        <v>184</v>
      </c>
      <c r="H202" s="5">
        <v>0.28</v>
      </c>
      <c r="I202" s="5">
        <v>0</v>
      </c>
      <c r="J202" s="5">
        <v>28</v>
      </c>
      <c r="K202" s="5">
        <v>19.8</v>
      </c>
      <c r="L202" s="5">
        <v>271.9</v>
      </c>
      <c r="M202" s="5">
        <v>181.1</v>
      </c>
      <c r="N202" s="5">
        <v>6.1</v>
      </c>
    </row>
    <row r="203" spans="1:14" ht="12.75">
      <c r="A203" s="23" t="s">
        <v>112</v>
      </c>
      <c r="B203" s="6" t="s">
        <v>113</v>
      </c>
      <c r="C203" s="5">
        <v>100</v>
      </c>
      <c r="D203" s="5">
        <v>9.88</v>
      </c>
      <c r="E203" s="5">
        <v>17.2</v>
      </c>
      <c r="F203" s="5">
        <v>1.84</v>
      </c>
      <c r="G203" s="5">
        <v>140</v>
      </c>
      <c r="H203" s="5">
        <v>12</v>
      </c>
      <c r="I203" s="5">
        <v>0.02</v>
      </c>
      <c r="J203" s="5">
        <v>43</v>
      </c>
      <c r="K203" s="5">
        <v>30.1</v>
      </c>
      <c r="L203" s="5">
        <v>69.2</v>
      </c>
      <c r="M203" s="5">
        <v>9.1</v>
      </c>
      <c r="N203" s="5">
        <v>0.72</v>
      </c>
    </row>
    <row r="204" spans="1:14" ht="12.75">
      <c r="A204" s="15"/>
      <c r="B204" s="6" t="s">
        <v>24</v>
      </c>
      <c r="C204" s="5">
        <v>80</v>
      </c>
      <c r="D204" s="5">
        <v>6.4</v>
      </c>
      <c r="E204" s="5">
        <v>1</v>
      </c>
      <c r="F204" s="5">
        <v>34.2</v>
      </c>
      <c r="G204" s="5">
        <v>160.8</v>
      </c>
      <c r="H204" s="5">
        <v>0.13</v>
      </c>
      <c r="I204" s="5">
        <v>0</v>
      </c>
      <c r="J204" s="5">
        <v>0</v>
      </c>
      <c r="K204" s="5">
        <v>18.4</v>
      </c>
      <c r="L204" s="5">
        <v>1.28</v>
      </c>
      <c r="M204" s="5">
        <v>26.4</v>
      </c>
      <c r="N204" s="5">
        <v>1.6</v>
      </c>
    </row>
    <row r="205" spans="1:14" ht="12.75">
      <c r="A205" s="15" t="s">
        <v>25</v>
      </c>
      <c r="B205" s="6" t="s">
        <v>26</v>
      </c>
      <c r="C205" s="5">
        <v>200</v>
      </c>
      <c r="D205" s="5">
        <v>0.5</v>
      </c>
      <c r="E205" s="5">
        <v>0.01</v>
      </c>
      <c r="F205" s="5">
        <v>9.32</v>
      </c>
      <c r="G205" s="5">
        <v>44.4</v>
      </c>
      <c r="H205" s="5">
        <v>0</v>
      </c>
      <c r="I205" s="5">
        <v>0.03</v>
      </c>
      <c r="J205" s="5">
        <v>0</v>
      </c>
      <c r="K205" s="5">
        <v>10.7</v>
      </c>
      <c r="L205" s="5">
        <v>2.13</v>
      </c>
      <c r="M205" s="5">
        <v>1.2</v>
      </c>
      <c r="N205" s="5">
        <v>0.25</v>
      </c>
    </row>
    <row r="206" spans="1:14" s="3" customFormat="1" ht="12.75">
      <c r="A206" s="8"/>
      <c r="B206" s="20" t="s">
        <v>38</v>
      </c>
      <c r="C206" s="8"/>
      <c r="D206" s="8">
        <f aca="true" t="shared" si="36" ref="D206:N206">D200+D201+D202+D203+D204+D205</f>
        <v>30.589999999999996</v>
      </c>
      <c r="E206" s="8">
        <f t="shared" si="36"/>
        <v>40.71</v>
      </c>
      <c r="F206" s="8">
        <f t="shared" si="36"/>
        <v>105</v>
      </c>
      <c r="G206" s="8">
        <f t="shared" si="36"/>
        <v>828.9</v>
      </c>
      <c r="H206" s="8">
        <f t="shared" si="36"/>
        <v>12.65</v>
      </c>
      <c r="I206" s="8">
        <f t="shared" si="36"/>
        <v>35.31</v>
      </c>
      <c r="J206" s="8">
        <f t="shared" si="36"/>
        <v>71.77</v>
      </c>
      <c r="K206" s="8">
        <f t="shared" si="36"/>
        <v>140.4</v>
      </c>
      <c r="L206" s="8">
        <f t="shared" si="36"/>
        <v>555.51</v>
      </c>
      <c r="M206" s="8">
        <f t="shared" si="36"/>
        <v>270.23999999999995</v>
      </c>
      <c r="N206" s="8">
        <f t="shared" si="36"/>
        <v>20.060000000000002</v>
      </c>
    </row>
    <row r="207" spans="1:14" ht="12.75">
      <c r="A207" s="5"/>
      <c r="B207" s="8" t="s">
        <v>39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3" customFormat="1" ht="12.75">
      <c r="A208" s="11"/>
      <c r="B208" s="6" t="s">
        <v>27</v>
      </c>
      <c r="C208" s="5">
        <v>10</v>
      </c>
      <c r="D208" s="5">
        <v>0.08</v>
      </c>
      <c r="E208" s="5">
        <v>7.3</v>
      </c>
      <c r="F208" s="5">
        <v>0.13</v>
      </c>
      <c r="G208" s="5">
        <v>66</v>
      </c>
      <c r="H208" s="5">
        <v>0.001</v>
      </c>
      <c r="I208" s="5">
        <v>0</v>
      </c>
      <c r="J208" s="5">
        <v>40</v>
      </c>
      <c r="K208" s="5">
        <v>2.42</v>
      </c>
      <c r="L208" s="5">
        <v>3</v>
      </c>
      <c r="M208" s="5">
        <v>0</v>
      </c>
      <c r="N208" s="5">
        <v>0.02</v>
      </c>
    </row>
    <row r="209" spans="1:14" ht="12.75">
      <c r="A209" s="11" t="s">
        <v>71</v>
      </c>
      <c r="B209" s="6" t="s">
        <v>72</v>
      </c>
      <c r="C209" s="5">
        <v>40</v>
      </c>
      <c r="D209" s="5">
        <v>4.16</v>
      </c>
      <c r="E209" s="5">
        <v>3.52</v>
      </c>
      <c r="F209" s="5">
        <v>10.56</v>
      </c>
      <c r="G209" s="5">
        <v>89.6</v>
      </c>
      <c r="H209" s="5">
        <v>0.02</v>
      </c>
      <c r="I209" s="5">
        <v>0.32</v>
      </c>
      <c r="J209" s="5">
        <v>0.064</v>
      </c>
      <c r="K209" s="5">
        <v>91.2</v>
      </c>
      <c r="L209" s="5">
        <v>148.8</v>
      </c>
      <c r="M209" s="5">
        <v>31.2</v>
      </c>
      <c r="N209" s="5">
        <v>1.2</v>
      </c>
    </row>
    <row r="210" spans="1:14" ht="12.75">
      <c r="A210" s="11"/>
      <c r="B210" s="6" t="s">
        <v>24</v>
      </c>
      <c r="C210" s="5">
        <v>40</v>
      </c>
      <c r="D210" s="5">
        <v>3.2</v>
      </c>
      <c r="E210" s="5">
        <v>0.5</v>
      </c>
      <c r="F210" s="5">
        <v>17.1</v>
      </c>
      <c r="G210" s="5">
        <v>80.4</v>
      </c>
      <c r="H210" s="5">
        <v>0.065</v>
      </c>
      <c r="I210" s="5">
        <v>0</v>
      </c>
      <c r="J210" s="5">
        <v>0</v>
      </c>
      <c r="K210" s="5">
        <v>9.2</v>
      </c>
      <c r="L210" s="5">
        <v>0.64</v>
      </c>
      <c r="M210" s="5">
        <v>13.2</v>
      </c>
      <c r="N210" s="5">
        <v>0.8</v>
      </c>
    </row>
    <row r="211" spans="1:14" ht="12.75">
      <c r="A211" s="15"/>
      <c r="B211" s="6" t="s">
        <v>149</v>
      </c>
      <c r="C211" s="5">
        <v>100</v>
      </c>
      <c r="D211" s="5">
        <v>0.8</v>
      </c>
      <c r="E211" s="5">
        <v>0.2</v>
      </c>
      <c r="F211" s="5">
        <v>7.5</v>
      </c>
      <c r="G211" s="5">
        <v>38</v>
      </c>
      <c r="H211" s="5">
        <v>0.04</v>
      </c>
      <c r="I211" s="5">
        <v>60</v>
      </c>
      <c r="J211" s="5">
        <v>8</v>
      </c>
      <c r="K211" s="5">
        <v>0</v>
      </c>
      <c r="L211" s="5">
        <v>23</v>
      </c>
      <c r="M211" s="5">
        <v>13</v>
      </c>
      <c r="N211" s="5">
        <v>0.30000000000000004</v>
      </c>
    </row>
    <row r="212" spans="1:14" ht="12.75">
      <c r="A212" s="11" t="s">
        <v>73</v>
      </c>
      <c r="B212" s="6" t="s">
        <v>74</v>
      </c>
      <c r="C212" s="5">
        <v>200</v>
      </c>
      <c r="D212" s="5">
        <v>4.2</v>
      </c>
      <c r="E212" s="5">
        <v>3.6</v>
      </c>
      <c r="F212" s="5">
        <v>17.3</v>
      </c>
      <c r="G212" s="5">
        <v>118.7</v>
      </c>
      <c r="H212" s="5">
        <v>0.05</v>
      </c>
      <c r="I212" s="5">
        <v>1.6</v>
      </c>
      <c r="J212" s="5">
        <v>24</v>
      </c>
      <c r="K212" s="5">
        <v>152.9</v>
      </c>
      <c r="L212" s="5">
        <v>127.87</v>
      </c>
      <c r="M212" s="5">
        <v>22.23</v>
      </c>
      <c r="N212" s="5">
        <v>0.55</v>
      </c>
    </row>
    <row r="213" spans="1:14" s="3" customFormat="1" ht="12.75">
      <c r="A213" s="16"/>
      <c r="B213" s="20" t="s">
        <v>44</v>
      </c>
      <c r="C213" s="8"/>
      <c r="D213" s="8">
        <f aca="true" t="shared" si="37" ref="D213:N213">D208+D212+D209+D210+D211</f>
        <v>12.440000000000001</v>
      </c>
      <c r="E213" s="8">
        <f t="shared" si="37"/>
        <v>15.12</v>
      </c>
      <c r="F213" s="8">
        <f t="shared" si="37"/>
        <v>52.59</v>
      </c>
      <c r="G213" s="8">
        <f t="shared" si="37"/>
        <v>392.69999999999993</v>
      </c>
      <c r="H213" s="8">
        <f t="shared" si="37"/>
        <v>0.17600000000000002</v>
      </c>
      <c r="I213" s="8">
        <f t="shared" si="37"/>
        <v>61.92</v>
      </c>
      <c r="J213" s="8">
        <f t="shared" si="37"/>
        <v>72.064</v>
      </c>
      <c r="K213" s="8">
        <f t="shared" si="37"/>
        <v>255.71999999999997</v>
      </c>
      <c r="L213" s="8">
        <f t="shared" si="37"/>
        <v>303.31</v>
      </c>
      <c r="M213" s="8">
        <f t="shared" si="37"/>
        <v>79.63</v>
      </c>
      <c r="N213" s="8">
        <f t="shared" si="37"/>
        <v>2.87</v>
      </c>
    </row>
    <row r="214" spans="1:14" s="3" customFormat="1" ht="12.75">
      <c r="A214" s="8"/>
      <c r="B214" s="20" t="s">
        <v>45</v>
      </c>
      <c r="C214" s="8"/>
      <c r="D214" s="8">
        <f aca="true" t="shared" si="38" ref="D214:N214">D198+D206+D213</f>
        <v>55.06999999999999</v>
      </c>
      <c r="E214" s="8">
        <f t="shared" si="38"/>
        <v>72.91000000000001</v>
      </c>
      <c r="F214" s="8">
        <f t="shared" si="38"/>
        <v>225.51000000000002</v>
      </c>
      <c r="G214" s="8">
        <f t="shared" si="38"/>
        <v>1624.6799999999998</v>
      </c>
      <c r="H214" s="8">
        <f t="shared" si="38"/>
        <v>12.951</v>
      </c>
      <c r="I214" s="8">
        <f t="shared" si="38"/>
        <v>97.34</v>
      </c>
      <c r="J214" s="8">
        <f t="shared" si="38"/>
        <v>169.11399999999998</v>
      </c>
      <c r="K214" s="8">
        <f t="shared" si="38"/>
        <v>543.8199999999999</v>
      </c>
      <c r="L214" s="8">
        <f t="shared" si="38"/>
        <v>975.19</v>
      </c>
      <c r="M214" s="8">
        <f t="shared" si="38"/>
        <v>405.53</v>
      </c>
      <c r="N214" s="8">
        <f t="shared" si="38"/>
        <v>24.780000000000005</v>
      </c>
    </row>
    <row r="215" spans="1:14" ht="12.75" customHeight="1">
      <c r="A215" s="38" t="s">
        <v>150</v>
      </c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40"/>
    </row>
    <row r="216" spans="1:14" ht="12.75">
      <c r="A216" s="5"/>
      <c r="B216" s="8" t="s">
        <v>21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2.75">
      <c r="A217" s="15" t="s">
        <v>22</v>
      </c>
      <c r="B217" s="6" t="s">
        <v>104</v>
      </c>
      <c r="C217" s="5">
        <v>200</v>
      </c>
      <c r="D217" s="5">
        <v>5.79</v>
      </c>
      <c r="E217" s="5">
        <v>6.08</v>
      </c>
      <c r="F217" s="5">
        <v>26.67</v>
      </c>
      <c r="G217" s="5">
        <v>184.66</v>
      </c>
      <c r="H217" s="5">
        <v>0.17</v>
      </c>
      <c r="I217" s="5">
        <v>0</v>
      </c>
      <c r="J217" s="5">
        <v>20</v>
      </c>
      <c r="K217" s="5">
        <v>33.8</v>
      </c>
      <c r="L217" s="5">
        <v>172.7</v>
      </c>
      <c r="M217" s="5">
        <v>56.9</v>
      </c>
      <c r="N217" s="5">
        <v>1.94</v>
      </c>
    </row>
    <row r="218" spans="1:14" ht="12.75">
      <c r="A218" s="15"/>
      <c r="B218" s="6" t="s">
        <v>24</v>
      </c>
      <c r="C218" s="5">
        <v>42</v>
      </c>
      <c r="D218" s="5">
        <v>3.2</v>
      </c>
      <c r="E218" s="5">
        <v>0.5</v>
      </c>
      <c r="F218" s="5">
        <v>17.1</v>
      </c>
      <c r="G218" s="5">
        <v>80.4</v>
      </c>
      <c r="H218" s="5">
        <v>0.065</v>
      </c>
      <c r="I218" s="5">
        <v>0</v>
      </c>
      <c r="J218" s="5">
        <v>0</v>
      </c>
      <c r="K218" s="5">
        <v>9.2</v>
      </c>
      <c r="L218" s="5">
        <v>0.64</v>
      </c>
      <c r="M218" s="5">
        <v>13.2</v>
      </c>
      <c r="N218" s="5">
        <v>0.8</v>
      </c>
    </row>
    <row r="219" spans="1:14" ht="12.75">
      <c r="A219" s="15" t="s">
        <v>25</v>
      </c>
      <c r="B219" s="6" t="s">
        <v>26</v>
      </c>
      <c r="C219" s="5">
        <v>200</v>
      </c>
      <c r="D219" s="5">
        <v>0.05</v>
      </c>
      <c r="E219" s="5">
        <v>0.01</v>
      </c>
      <c r="F219" s="5">
        <v>9.32</v>
      </c>
      <c r="G219" s="5">
        <v>44.4</v>
      </c>
      <c r="H219" s="5">
        <v>0</v>
      </c>
      <c r="I219" s="5">
        <v>0.03</v>
      </c>
      <c r="J219" s="5">
        <v>0</v>
      </c>
      <c r="K219" s="5">
        <v>10.7</v>
      </c>
      <c r="L219" s="5">
        <v>2.13</v>
      </c>
      <c r="M219" s="5">
        <v>1.2</v>
      </c>
      <c r="N219" s="5">
        <v>0.25</v>
      </c>
    </row>
    <row r="220" spans="1:14" s="3" customFormat="1" ht="12.75">
      <c r="A220" s="11"/>
      <c r="B220" s="6" t="s">
        <v>27</v>
      </c>
      <c r="C220" s="5">
        <v>10</v>
      </c>
      <c r="D220" s="5">
        <v>0.08</v>
      </c>
      <c r="E220" s="5">
        <v>7.3</v>
      </c>
      <c r="F220" s="5">
        <v>0.13</v>
      </c>
      <c r="G220" s="5">
        <v>66</v>
      </c>
      <c r="H220" s="5">
        <v>0.001</v>
      </c>
      <c r="I220" s="5">
        <v>0</v>
      </c>
      <c r="J220" s="5">
        <v>40</v>
      </c>
      <c r="K220" s="5">
        <v>2.42</v>
      </c>
      <c r="L220" s="5">
        <v>3</v>
      </c>
      <c r="M220" s="5">
        <v>0</v>
      </c>
      <c r="N220" s="5">
        <v>0.02</v>
      </c>
    </row>
    <row r="221" spans="1:14" s="3" customFormat="1" ht="12.75">
      <c r="A221" s="8"/>
      <c r="B221" s="20" t="s">
        <v>28</v>
      </c>
      <c r="C221" s="8"/>
      <c r="D221" s="8">
        <f aca="true" t="shared" si="39" ref="D221:N221">D217+D218+D219+D220</f>
        <v>9.120000000000001</v>
      </c>
      <c r="E221" s="8">
        <f t="shared" si="39"/>
        <v>13.89</v>
      </c>
      <c r="F221" s="8">
        <f t="shared" si="39"/>
        <v>53.220000000000006</v>
      </c>
      <c r="G221" s="8">
        <f t="shared" si="39"/>
        <v>375.46</v>
      </c>
      <c r="H221" s="8">
        <f t="shared" si="39"/>
        <v>0.23600000000000002</v>
      </c>
      <c r="I221" s="8">
        <f t="shared" si="39"/>
        <v>0.03</v>
      </c>
      <c r="J221" s="8">
        <f t="shared" si="39"/>
        <v>60</v>
      </c>
      <c r="K221" s="8">
        <f t="shared" si="39"/>
        <v>56.120000000000005</v>
      </c>
      <c r="L221" s="8">
        <f t="shared" si="39"/>
        <v>178.46999999999997</v>
      </c>
      <c r="M221" s="8">
        <f t="shared" si="39"/>
        <v>71.3</v>
      </c>
      <c r="N221" s="8">
        <f t="shared" si="39"/>
        <v>3.0100000000000002</v>
      </c>
    </row>
    <row r="222" spans="1:14" ht="12.75">
      <c r="A222" s="5"/>
      <c r="B222" s="8" t="s">
        <v>29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2.75">
      <c r="A223" s="15" t="s">
        <v>151</v>
      </c>
      <c r="B223" s="33" t="s">
        <v>152</v>
      </c>
      <c r="C223" s="5">
        <v>100</v>
      </c>
      <c r="D223" s="5">
        <v>1.4</v>
      </c>
      <c r="E223" s="5">
        <v>5.08</v>
      </c>
      <c r="F223" s="5">
        <v>9.01</v>
      </c>
      <c r="G223" s="5">
        <v>87.4</v>
      </c>
      <c r="H223" s="5">
        <v>0.03</v>
      </c>
      <c r="I223" s="5">
        <v>32.5</v>
      </c>
      <c r="J223" s="5">
        <v>0</v>
      </c>
      <c r="K223" s="5">
        <v>37.4</v>
      </c>
      <c r="L223" s="5">
        <v>27.6</v>
      </c>
      <c r="M223" s="5">
        <v>15.2</v>
      </c>
      <c r="N223" s="5">
        <v>0.5</v>
      </c>
    </row>
    <row r="224" spans="1:14" ht="25.5">
      <c r="A224" s="11" t="s">
        <v>108</v>
      </c>
      <c r="B224" s="6" t="s">
        <v>109</v>
      </c>
      <c r="C224" s="11">
        <v>200</v>
      </c>
      <c r="D224" s="5">
        <v>7.21</v>
      </c>
      <c r="E224" s="5">
        <v>4.13</v>
      </c>
      <c r="F224" s="5">
        <v>19.41</v>
      </c>
      <c r="G224" s="5">
        <v>143.74</v>
      </c>
      <c r="H224" s="5">
        <v>0.16</v>
      </c>
      <c r="I224" s="5">
        <v>18.64</v>
      </c>
      <c r="J224" s="5">
        <v>0.73</v>
      </c>
      <c r="K224" s="5">
        <v>49.04</v>
      </c>
      <c r="L224" s="5">
        <v>165.12</v>
      </c>
      <c r="M224" s="5">
        <v>24.96</v>
      </c>
      <c r="N224" s="5">
        <v>2.4</v>
      </c>
    </row>
    <row r="225" spans="1:14" ht="12.75">
      <c r="A225" s="15" t="s">
        <v>153</v>
      </c>
      <c r="B225" s="33" t="s">
        <v>154</v>
      </c>
      <c r="C225" s="5">
        <v>200</v>
      </c>
      <c r="D225" s="5">
        <v>5.58</v>
      </c>
      <c r="E225" s="5">
        <v>14.74</v>
      </c>
      <c r="F225" s="5">
        <v>53.73</v>
      </c>
      <c r="G225" s="5">
        <v>370.08</v>
      </c>
      <c r="H225" s="5">
        <v>0.04</v>
      </c>
      <c r="I225" s="5">
        <v>0</v>
      </c>
      <c r="J225" s="5">
        <v>7.1</v>
      </c>
      <c r="K225" s="5">
        <v>28</v>
      </c>
      <c r="L225" s="5">
        <v>42.93</v>
      </c>
      <c r="M225" s="5">
        <v>33.94</v>
      </c>
      <c r="N225" s="5">
        <v>52.04</v>
      </c>
    </row>
    <row r="226" spans="1:14" ht="25.5">
      <c r="A226" s="11" t="s">
        <v>69</v>
      </c>
      <c r="B226" s="6" t="s">
        <v>70</v>
      </c>
      <c r="C226" s="5">
        <v>100</v>
      </c>
      <c r="D226" s="5">
        <v>17.38</v>
      </c>
      <c r="E226" s="5">
        <v>15.98</v>
      </c>
      <c r="F226" s="5">
        <v>3.75</v>
      </c>
      <c r="G226" s="5">
        <v>228.55</v>
      </c>
      <c r="H226" s="5">
        <v>0.17</v>
      </c>
      <c r="I226" s="5">
        <v>0.35</v>
      </c>
      <c r="J226" s="5">
        <v>0.12</v>
      </c>
      <c r="K226" s="5">
        <v>58.3</v>
      </c>
      <c r="L226" s="5">
        <v>233.6</v>
      </c>
      <c r="M226" s="5">
        <v>27.9</v>
      </c>
      <c r="N226" s="5">
        <v>1.56</v>
      </c>
    </row>
    <row r="227" spans="1:14" ht="12.75">
      <c r="A227" s="15"/>
      <c r="B227" s="6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2.75">
      <c r="A228" s="15"/>
      <c r="B228" s="6" t="s">
        <v>24</v>
      </c>
      <c r="C228" s="5">
        <v>80</v>
      </c>
      <c r="D228" s="5">
        <v>6.4</v>
      </c>
      <c r="E228" s="5">
        <v>1</v>
      </c>
      <c r="F228" s="5">
        <v>34.2</v>
      </c>
      <c r="G228" s="5">
        <v>160.8</v>
      </c>
      <c r="H228" s="5">
        <v>0.13</v>
      </c>
      <c r="I228" s="5">
        <v>0</v>
      </c>
      <c r="J228" s="5">
        <v>0</v>
      </c>
      <c r="K228" s="5">
        <v>18.4</v>
      </c>
      <c r="L228" s="5">
        <v>1.28</v>
      </c>
      <c r="M228" s="5">
        <v>26.4</v>
      </c>
      <c r="N228" s="5">
        <v>1.6</v>
      </c>
    </row>
    <row r="229" spans="1:14" ht="12.75">
      <c r="A229" s="11" t="s">
        <v>155</v>
      </c>
      <c r="B229" s="6" t="s">
        <v>156</v>
      </c>
      <c r="C229" s="5">
        <v>200</v>
      </c>
      <c r="D229" s="5">
        <v>3.6</v>
      </c>
      <c r="E229" s="5">
        <v>2.7</v>
      </c>
      <c r="F229" s="5">
        <v>15.95</v>
      </c>
      <c r="G229" s="5">
        <v>101.1</v>
      </c>
      <c r="H229" s="5">
        <v>0.04</v>
      </c>
      <c r="I229" s="5">
        <v>1.31</v>
      </c>
      <c r="J229" s="5">
        <v>20</v>
      </c>
      <c r="K229" s="5">
        <v>125.73</v>
      </c>
      <c r="L229" s="5">
        <v>14</v>
      </c>
      <c r="M229" s="5">
        <v>90</v>
      </c>
      <c r="N229" s="5">
        <v>0.13</v>
      </c>
    </row>
    <row r="230" spans="1:14" s="3" customFormat="1" ht="12.75">
      <c r="A230" s="8"/>
      <c r="B230" s="20" t="s">
        <v>38</v>
      </c>
      <c r="C230" s="8"/>
      <c r="D230" s="8">
        <f aca="true" t="shared" si="40" ref="D230:N230">D223+D224+D225+D226+D227+D228+D229</f>
        <v>41.57</v>
      </c>
      <c r="E230" s="8">
        <f t="shared" si="40"/>
        <v>43.63000000000001</v>
      </c>
      <c r="F230" s="8">
        <f t="shared" si="40"/>
        <v>136.05</v>
      </c>
      <c r="G230" s="8">
        <f t="shared" si="40"/>
        <v>1091.6699999999998</v>
      </c>
      <c r="H230" s="8">
        <f t="shared" si="40"/>
        <v>0.5700000000000001</v>
      </c>
      <c r="I230" s="8">
        <f t="shared" si="40"/>
        <v>52.800000000000004</v>
      </c>
      <c r="J230" s="8">
        <f t="shared" si="40"/>
        <v>27.95</v>
      </c>
      <c r="K230" s="8">
        <f t="shared" si="40"/>
        <v>316.87</v>
      </c>
      <c r="L230" s="8">
        <f t="shared" si="40"/>
        <v>484.53</v>
      </c>
      <c r="M230" s="8">
        <f t="shared" si="40"/>
        <v>218.4</v>
      </c>
      <c r="N230" s="8">
        <f t="shared" si="40"/>
        <v>58.230000000000004</v>
      </c>
    </row>
    <row r="231" spans="1:14" ht="12.75">
      <c r="A231" s="15"/>
      <c r="B231" s="8" t="s">
        <v>39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3" customFormat="1" ht="12.75">
      <c r="A232" s="15" t="s">
        <v>157</v>
      </c>
      <c r="B232" s="6" t="s">
        <v>158</v>
      </c>
      <c r="C232" s="5">
        <v>100</v>
      </c>
      <c r="D232" s="5">
        <v>6.18</v>
      </c>
      <c r="E232" s="5">
        <v>3.22</v>
      </c>
      <c r="F232" s="5">
        <v>55.32</v>
      </c>
      <c r="G232" s="5">
        <v>275</v>
      </c>
      <c r="H232" s="5">
        <v>0.11</v>
      </c>
      <c r="I232" s="5">
        <v>0.08</v>
      </c>
      <c r="J232" s="5">
        <v>17</v>
      </c>
      <c r="K232" s="5">
        <v>19.5</v>
      </c>
      <c r="L232" s="5">
        <v>61.4</v>
      </c>
      <c r="M232" s="5">
        <v>24.1</v>
      </c>
      <c r="N232" s="5">
        <v>1.39</v>
      </c>
    </row>
    <row r="233" spans="1:14" ht="12.75">
      <c r="A233" s="15"/>
      <c r="B233" s="6" t="s">
        <v>59</v>
      </c>
      <c r="C233" s="5">
        <v>100</v>
      </c>
      <c r="D233" s="5">
        <v>0.4</v>
      </c>
      <c r="E233" s="5">
        <v>0.4</v>
      </c>
      <c r="F233" s="5">
        <v>9.8</v>
      </c>
      <c r="G233" s="5">
        <v>44.3</v>
      </c>
      <c r="H233" s="5">
        <v>0.03</v>
      </c>
      <c r="I233" s="5">
        <v>10</v>
      </c>
      <c r="J233" s="5">
        <v>0</v>
      </c>
      <c r="K233" s="5">
        <v>16</v>
      </c>
      <c r="L233" s="5">
        <v>11</v>
      </c>
      <c r="M233" s="5">
        <v>9</v>
      </c>
      <c r="N233" s="5">
        <v>2.2</v>
      </c>
    </row>
    <row r="234" spans="1:14" ht="12.75">
      <c r="A234" s="15" t="s">
        <v>25</v>
      </c>
      <c r="B234" s="6" t="s">
        <v>26</v>
      </c>
      <c r="C234" s="5">
        <v>200</v>
      </c>
      <c r="D234" s="5">
        <v>0.5</v>
      </c>
      <c r="E234" s="5">
        <v>0.01</v>
      </c>
      <c r="F234" s="5">
        <v>9.32</v>
      </c>
      <c r="G234" s="5">
        <v>44.4</v>
      </c>
      <c r="H234" s="5">
        <v>0</v>
      </c>
      <c r="I234" s="5">
        <v>0.03</v>
      </c>
      <c r="J234" s="5">
        <v>0</v>
      </c>
      <c r="K234" s="5">
        <v>10.7</v>
      </c>
      <c r="L234" s="5">
        <v>2.13</v>
      </c>
      <c r="M234" s="5">
        <v>1.2</v>
      </c>
      <c r="N234" s="5">
        <v>0.25</v>
      </c>
    </row>
    <row r="235" spans="1:14" s="3" customFormat="1" ht="12.75">
      <c r="A235" s="8"/>
      <c r="B235" s="20" t="s">
        <v>44</v>
      </c>
      <c r="C235" s="8"/>
      <c r="D235" s="8">
        <f aca="true" t="shared" si="41" ref="D235:N235">D232+D234+D233</f>
        <v>7.08</v>
      </c>
      <c r="E235" s="8">
        <f t="shared" si="41"/>
        <v>3.63</v>
      </c>
      <c r="F235" s="8">
        <f t="shared" si="41"/>
        <v>74.44</v>
      </c>
      <c r="G235" s="8">
        <f t="shared" si="41"/>
        <v>363.7</v>
      </c>
      <c r="H235" s="8">
        <f t="shared" si="41"/>
        <v>0.14</v>
      </c>
      <c r="I235" s="8">
        <f t="shared" si="41"/>
        <v>10.11</v>
      </c>
      <c r="J235" s="8">
        <f t="shared" si="41"/>
        <v>17</v>
      </c>
      <c r="K235" s="8">
        <f t="shared" si="41"/>
        <v>46.2</v>
      </c>
      <c r="L235" s="8">
        <f t="shared" si="41"/>
        <v>74.53</v>
      </c>
      <c r="M235" s="8">
        <f t="shared" si="41"/>
        <v>34.3</v>
      </c>
      <c r="N235" s="8">
        <f t="shared" si="41"/>
        <v>3.84</v>
      </c>
    </row>
    <row r="236" spans="1:14" s="3" customFormat="1" ht="12.75">
      <c r="A236" s="8"/>
      <c r="B236" s="20" t="s">
        <v>45</v>
      </c>
      <c r="C236" s="8"/>
      <c r="D236" s="8">
        <f aca="true" t="shared" si="42" ref="D236:N236">D221+D230+D235</f>
        <v>57.769999999999996</v>
      </c>
      <c r="E236" s="8">
        <f t="shared" si="42"/>
        <v>61.15000000000001</v>
      </c>
      <c r="F236" s="8">
        <f t="shared" si="42"/>
        <v>263.71000000000004</v>
      </c>
      <c r="G236" s="8">
        <f t="shared" si="42"/>
        <v>1830.83</v>
      </c>
      <c r="H236" s="8">
        <f t="shared" si="42"/>
        <v>0.9460000000000001</v>
      </c>
      <c r="I236" s="8">
        <f t="shared" si="42"/>
        <v>62.940000000000005</v>
      </c>
      <c r="J236" s="8">
        <f t="shared" si="42"/>
        <v>104.95</v>
      </c>
      <c r="K236" s="8">
        <f t="shared" si="42"/>
        <v>419.19</v>
      </c>
      <c r="L236" s="8">
        <f t="shared" si="42"/>
        <v>737.53</v>
      </c>
      <c r="M236" s="8">
        <f t="shared" si="42"/>
        <v>324</v>
      </c>
      <c r="N236" s="8">
        <f t="shared" si="42"/>
        <v>65.08</v>
      </c>
    </row>
    <row r="237" spans="1:14" s="3" customFormat="1" ht="12.75">
      <c r="A237" s="8"/>
      <c r="B237" s="2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75" customHeight="1">
      <c r="A238" s="8" t="s">
        <v>159</v>
      </c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75">
      <c r="A239" s="5"/>
      <c r="B239" s="8" t="s">
        <v>21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25.5">
      <c r="A240" s="15" t="s">
        <v>22</v>
      </c>
      <c r="B240" s="33" t="s">
        <v>160</v>
      </c>
      <c r="C240" s="5">
        <v>200</v>
      </c>
      <c r="D240" s="5">
        <v>6.35</v>
      </c>
      <c r="E240" s="5">
        <v>5.29</v>
      </c>
      <c r="F240" s="5">
        <v>35.61</v>
      </c>
      <c r="G240" s="5">
        <v>215.55</v>
      </c>
      <c r="H240" s="5">
        <v>0.17</v>
      </c>
      <c r="I240" s="5">
        <v>0</v>
      </c>
      <c r="J240" s="5">
        <v>20</v>
      </c>
      <c r="K240" s="5">
        <v>15.5</v>
      </c>
      <c r="L240" s="5">
        <v>172.7</v>
      </c>
      <c r="M240" s="5">
        <v>40.7</v>
      </c>
      <c r="N240" s="5">
        <v>1.34</v>
      </c>
    </row>
    <row r="241" spans="1:14" ht="12.75">
      <c r="A241" s="15"/>
      <c r="B241" s="6" t="s">
        <v>24</v>
      </c>
      <c r="C241" s="5">
        <v>42</v>
      </c>
      <c r="D241" s="5">
        <v>3.2</v>
      </c>
      <c r="E241" s="5">
        <v>0.5</v>
      </c>
      <c r="F241" s="5">
        <v>17.1</v>
      </c>
      <c r="G241" s="5">
        <v>80.4</v>
      </c>
      <c r="H241" s="5">
        <v>0.065</v>
      </c>
      <c r="I241" s="5">
        <v>0</v>
      </c>
      <c r="J241" s="5">
        <v>0</v>
      </c>
      <c r="K241" s="5">
        <v>9.2</v>
      </c>
      <c r="L241" s="5">
        <v>0.64</v>
      </c>
      <c r="M241" s="5">
        <v>13.2</v>
      </c>
      <c r="N241" s="5">
        <v>0.8</v>
      </c>
    </row>
    <row r="242" spans="1:14" ht="12.75">
      <c r="A242" s="15" t="s">
        <v>25</v>
      </c>
      <c r="B242" s="6" t="s">
        <v>26</v>
      </c>
      <c r="C242" s="5">
        <v>200</v>
      </c>
      <c r="D242" s="5">
        <v>0.05</v>
      </c>
      <c r="E242" s="5">
        <v>0.01</v>
      </c>
      <c r="F242" s="5">
        <v>9.32</v>
      </c>
      <c r="G242" s="5">
        <v>44.4</v>
      </c>
      <c r="H242" s="5">
        <v>0</v>
      </c>
      <c r="I242" s="5">
        <v>0.03</v>
      </c>
      <c r="J242" s="5">
        <v>0</v>
      </c>
      <c r="K242" s="5">
        <v>10.7</v>
      </c>
      <c r="L242" s="5">
        <v>2.13</v>
      </c>
      <c r="M242" s="5">
        <v>1.2</v>
      </c>
      <c r="N242" s="5">
        <v>0.25</v>
      </c>
    </row>
    <row r="243" spans="1:14" ht="12.75">
      <c r="A243" s="11"/>
      <c r="B243" s="6" t="s">
        <v>105</v>
      </c>
      <c r="C243" s="5">
        <v>10</v>
      </c>
      <c r="D243" s="5">
        <v>2.62</v>
      </c>
      <c r="E243" s="5">
        <v>12</v>
      </c>
      <c r="F243" s="5">
        <v>0</v>
      </c>
      <c r="G243" s="5">
        <v>42.41</v>
      </c>
      <c r="H243" s="5">
        <v>0</v>
      </c>
      <c r="I243" s="5">
        <v>0.08</v>
      </c>
      <c r="J243" s="5">
        <v>25.2</v>
      </c>
      <c r="K243" s="5">
        <v>120</v>
      </c>
      <c r="L243" s="5">
        <v>7.2</v>
      </c>
      <c r="M243" s="5">
        <v>6.6</v>
      </c>
      <c r="N243" s="5">
        <v>0.08</v>
      </c>
    </row>
    <row r="244" spans="1:14" s="3" customFormat="1" ht="12.75">
      <c r="A244" s="8"/>
      <c r="B244" s="20" t="s">
        <v>28</v>
      </c>
      <c r="C244" s="8"/>
      <c r="D244" s="8">
        <f>D240+D241+D242+D243</f>
        <v>12.220000000000002</v>
      </c>
      <c r="E244" s="8">
        <f aca="true" t="shared" si="43" ref="E244:N244">E240+E241+E242+E243</f>
        <v>17.8</v>
      </c>
      <c r="F244" s="8">
        <f t="shared" si="43"/>
        <v>62.03</v>
      </c>
      <c r="G244" s="8">
        <f t="shared" si="43"/>
        <v>382.76</v>
      </c>
      <c r="H244" s="8">
        <f t="shared" si="43"/>
        <v>0.23500000000000001</v>
      </c>
      <c r="I244" s="8">
        <f t="shared" si="43"/>
        <v>0.11</v>
      </c>
      <c r="J244" s="8">
        <f t="shared" si="43"/>
        <v>45.2</v>
      </c>
      <c r="K244" s="8">
        <f t="shared" si="43"/>
        <v>155.4</v>
      </c>
      <c r="L244" s="8">
        <f t="shared" si="43"/>
        <v>182.66999999999996</v>
      </c>
      <c r="M244" s="8">
        <f t="shared" si="43"/>
        <v>61.70000000000001</v>
      </c>
      <c r="N244" s="8">
        <f t="shared" si="43"/>
        <v>2.47</v>
      </c>
    </row>
    <row r="245" spans="1:14" ht="12.75">
      <c r="A245" s="5"/>
      <c r="B245" s="8" t="s">
        <v>29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2.75">
      <c r="A246" s="11" t="s">
        <v>77</v>
      </c>
      <c r="B246" s="6" t="s">
        <v>78</v>
      </c>
      <c r="C246" s="5">
        <v>100</v>
      </c>
      <c r="D246" s="5">
        <v>1.4</v>
      </c>
      <c r="E246" s="5">
        <v>6.2</v>
      </c>
      <c r="F246" s="14">
        <v>28.4</v>
      </c>
      <c r="G246" s="5">
        <v>94.8</v>
      </c>
      <c r="H246" s="5">
        <v>0.06</v>
      </c>
      <c r="I246" s="5">
        <v>10.3</v>
      </c>
      <c r="J246" s="5">
        <v>0</v>
      </c>
      <c r="K246" s="5">
        <v>23.2</v>
      </c>
      <c r="L246" s="5">
        <v>45</v>
      </c>
      <c r="M246" s="5">
        <v>20.8</v>
      </c>
      <c r="N246" s="5">
        <v>0.9</v>
      </c>
    </row>
    <row r="247" spans="1:14" ht="12.75">
      <c r="A247" s="11" t="s">
        <v>93</v>
      </c>
      <c r="B247" s="6" t="s">
        <v>94</v>
      </c>
      <c r="C247" s="11">
        <v>200</v>
      </c>
      <c r="D247" s="5">
        <v>10.8</v>
      </c>
      <c r="E247" s="5">
        <v>2.88</v>
      </c>
      <c r="F247" s="5">
        <v>10</v>
      </c>
      <c r="G247" s="5">
        <v>105.6</v>
      </c>
      <c r="H247" s="5">
        <v>0.14</v>
      </c>
      <c r="I247" s="5">
        <v>15</v>
      </c>
      <c r="J247" s="5">
        <v>0.07</v>
      </c>
      <c r="K247" s="5">
        <v>39.4</v>
      </c>
      <c r="L247" s="5">
        <v>208.3</v>
      </c>
      <c r="M247" s="5">
        <v>39.44</v>
      </c>
      <c r="N247" s="5">
        <v>1.38</v>
      </c>
    </row>
    <row r="248" spans="1:14" ht="12.75">
      <c r="A248" s="11" t="s">
        <v>67</v>
      </c>
      <c r="B248" s="6" t="s">
        <v>68</v>
      </c>
      <c r="C248" s="5">
        <v>200</v>
      </c>
      <c r="D248" s="5">
        <v>4.27</v>
      </c>
      <c r="E248" s="5">
        <v>5.55</v>
      </c>
      <c r="F248" s="5">
        <v>29.02</v>
      </c>
      <c r="G248" s="5">
        <v>183.16</v>
      </c>
      <c r="H248" s="5">
        <v>0.186</v>
      </c>
      <c r="I248" s="5">
        <v>24.2</v>
      </c>
      <c r="J248" s="5">
        <v>34</v>
      </c>
      <c r="K248" s="5">
        <v>49.3</v>
      </c>
      <c r="L248" s="5">
        <v>115.5</v>
      </c>
      <c r="M248" s="5">
        <v>37</v>
      </c>
      <c r="N248" s="5">
        <v>1.35</v>
      </c>
    </row>
    <row r="249" spans="1:14" ht="12.75">
      <c r="A249" s="23" t="s">
        <v>161</v>
      </c>
      <c r="B249" s="6" t="s">
        <v>162</v>
      </c>
      <c r="C249" s="5">
        <v>120</v>
      </c>
      <c r="D249" s="5">
        <v>17.75</v>
      </c>
      <c r="E249" s="5">
        <v>19.54</v>
      </c>
      <c r="F249" s="5">
        <v>5.45</v>
      </c>
      <c r="G249" s="5">
        <v>268.7</v>
      </c>
      <c r="H249" s="5">
        <v>0.05</v>
      </c>
      <c r="I249" s="5">
        <v>0.01</v>
      </c>
      <c r="J249" s="5">
        <v>16</v>
      </c>
      <c r="K249" s="5">
        <v>22.3</v>
      </c>
      <c r="L249" s="5">
        <v>116.5</v>
      </c>
      <c r="M249" s="5">
        <v>18.8</v>
      </c>
      <c r="N249" s="5">
        <v>0.97</v>
      </c>
    </row>
    <row r="250" spans="1:14" ht="12.75">
      <c r="A250" s="15"/>
      <c r="B250" s="6" t="s">
        <v>24</v>
      </c>
      <c r="C250" s="5">
        <v>80</v>
      </c>
      <c r="D250" s="5">
        <v>6.4</v>
      </c>
      <c r="E250" s="5">
        <v>1</v>
      </c>
      <c r="F250" s="5">
        <v>34.2</v>
      </c>
      <c r="G250" s="5">
        <v>160.8</v>
      </c>
      <c r="H250" s="5">
        <v>0.13</v>
      </c>
      <c r="I250" s="5">
        <v>0</v>
      </c>
      <c r="J250" s="5">
        <v>0</v>
      </c>
      <c r="K250" s="5">
        <v>18.4</v>
      </c>
      <c r="L250" s="5">
        <v>1.28</v>
      </c>
      <c r="M250" s="5">
        <v>26.4</v>
      </c>
      <c r="N250" s="5">
        <v>1.6</v>
      </c>
    </row>
    <row r="251" spans="1:14" ht="12.75">
      <c r="A251" s="15" t="s">
        <v>25</v>
      </c>
      <c r="B251" s="6" t="s">
        <v>26</v>
      </c>
      <c r="C251" s="5">
        <v>200</v>
      </c>
      <c r="D251" s="5">
        <v>0.5</v>
      </c>
      <c r="E251" s="5">
        <v>0.01</v>
      </c>
      <c r="F251" s="5">
        <v>9.32</v>
      </c>
      <c r="G251" s="5">
        <v>44.4</v>
      </c>
      <c r="H251" s="5">
        <v>0</v>
      </c>
      <c r="I251" s="5">
        <v>0.03</v>
      </c>
      <c r="J251" s="5">
        <v>0</v>
      </c>
      <c r="K251" s="5">
        <v>10.7</v>
      </c>
      <c r="L251" s="5">
        <v>2.13</v>
      </c>
      <c r="M251" s="5">
        <v>1.2</v>
      </c>
      <c r="N251" s="5">
        <v>0.25</v>
      </c>
    </row>
    <row r="252" spans="1:15" s="9" customFormat="1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4" s="3" customFormat="1" ht="12.75">
      <c r="A253" s="8"/>
      <c r="B253" s="20" t="s">
        <v>38</v>
      </c>
      <c r="C253" s="8"/>
      <c r="D253" s="8">
        <f aca="true" t="shared" si="44" ref="D253:N253">D246+D247+D250+D251+D252+D248+D249</f>
        <v>41.120000000000005</v>
      </c>
      <c r="E253" s="8">
        <f t="shared" si="44"/>
        <v>35.18</v>
      </c>
      <c r="F253" s="8">
        <f t="shared" si="44"/>
        <v>116.38999999999999</v>
      </c>
      <c r="G253" s="8">
        <f t="shared" si="44"/>
        <v>857.46</v>
      </c>
      <c r="H253" s="8">
        <f t="shared" si="44"/>
        <v>0.5660000000000001</v>
      </c>
      <c r="I253" s="8">
        <f t="shared" si="44"/>
        <v>49.54</v>
      </c>
      <c r="J253" s="8">
        <f t="shared" si="44"/>
        <v>50.07</v>
      </c>
      <c r="K253" s="8">
        <f t="shared" si="44"/>
        <v>163.3</v>
      </c>
      <c r="L253" s="8">
        <f t="shared" si="44"/>
        <v>488.71000000000004</v>
      </c>
      <c r="M253" s="8">
        <f t="shared" si="44"/>
        <v>143.64</v>
      </c>
      <c r="N253" s="8">
        <f t="shared" si="44"/>
        <v>6.45</v>
      </c>
    </row>
    <row r="254" spans="1:14" s="3" customFormat="1" ht="12.75">
      <c r="A254" s="8"/>
      <c r="B254" s="20" t="s">
        <v>45</v>
      </c>
      <c r="C254" s="8"/>
      <c r="D254" s="8">
        <f aca="true" t="shared" si="45" ref="D254:N254">D253+D244</f>
        <v>53.34</v>
      </c>
      <c r="E254" s="8">
        <f t="shared" si="45"/>
        <v>52.980000000000004</v>
      </c>
      <c r="F254" s="8">
        <f t="shared" si="45"/>
        <v>178.42</v>
      </c>
      <c r="G254" s="8">
        <f t="shared" si="45"/>
        <v>1240.22</v>
      </c>
      <c r="H254" s="8">
        <f t="shared" si="45"/>
        <v>0.801</v>
      </c>
      <c r="I254" s="8">
        <f t="shared" si="45"/>
        <v>49.65</v>
      </c>
      <c r="J254" s="8">
        <f t="shared" si="45"/>
        <v>95.27000000000001</v>
      </c>
      <c r="K254" s="8">
        <f t="shared" si="45"/>
        <v>318.70000000000005</v>
      </c>
      <c r="L254" s="8">
        <f t="shared" si="45"/>
        <v>671.38</v>
      </c>
      <c r="M254" s="8">
        <f t="shared" si="45"/>
        <v>205.34</v>
      </c>
      <c r="N254" s="8">
        <f t="shared" si="45"/>
        <v>8.92</v>
      </c>
    </row>
    <row r="255" spans="1:14" ht="12.75">
      <c r="A255" s="5"/>
      <c r="B255" s="6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3" customFormat="1" ht="12.75">
      <c r="A256" s="8"/>
      <c r="B256" s="20" t="s">
        <v>163</v>
      </c>
      <c r="C256" s="8"/>
      <c r="D256" s="8">
        <f aca="true" t="shared" si="46" ref="D256:N256">D12+D32+D53+D76+D96+D134+D156+D177+D198+D221+D244+D117</f>
        <v>120.04</v>
      </c>
      <c r="E256" s="8">
        <f t="shared" si="46"/>
        <v>178.75000000000003</v>
      </c>
      <c r="F256" s="8">
        <f t="shared" si="46"/>
        <v>673.0000000000001</v>
      </c>
      <c r="G256" s="8">
        <f t="shared" si="46"/>
        <v>4349.53</v>
      </c>
      <c r="H256" s="8">
        <f t="shared" si="46"/>
        <v>3.011</v>
      </c>
      <c r="I256" s="8">
        <f t="shared" si="46"/>
        <v>3.29</v>
      </c>
      <c r="J256" s="8">
        <f t="shared" si="46"/>
        <v>636.97</v>
      </c>
      <c r="K256" s="8">
        <f t="shared" si="46"/>
        <v>1505.0400000000002</v>
      </c>
      <c r="L256" s="8">
        <f t="shared" si="46"/>
        <v>1823.2599999999998</v>
      </c>
      <c r="M256" s="8">
        <f t="shared" si="46"/>
        <v>680.32</v>
      </c>
      <c r="N256" s="8">
        <f t="shared" si="46"/>
        <v>29.140000000000004</v>
      </c>
    </row>
    <row r="257" spans="1:14" s="28" customFormat="1" ht="12.75">
      <c r="A257" s="5"/>
      <c r="B257" s="6" t="s">
        <v>164</v>
      </c>
      <c r="C257" s="5"/>
      <c r="D257" s="5"/>
      <c r="E257" s="5"/>
      <c r="F257" s="5"/>
      <c r="G257" s="31">
        <f>G256/12</f>
        <v>362.4608333333333</v>
      </c>
      <c r="H257" s="5"/>
      <c r="I257" s="5"/>
      <c r="J257" s="5"/>
      <c r="K257" s="5"/>
      <c r="L257" s="5"/>
      <c r="M257" s="5"/>
      <c r="N257" s="5"/>
    </row>
    <row r="258" spans="1:14" s="3" customFormat="1" ht="12.75">
      <c r="A258" s="8"/>
      <c r="B258" s="20" t="s">
        <v>165</v>
      </c>
      <c r="C258" s="8"/>
      <c r="D258" s="8">
        <f aca="true" t="shared" si="47" ref="D258:N258">D19+D40+D61+D83+D104+D126+D142+D164+D185+D206+D230+D253</f>
        <v>425.94</v>
      </c>
      <c r="E258" s="8">
        <f t="shared" si="47"/>
        <v>425.90999999999997</v>
      </c>
      <c r="F258" s="8">
        <f t="shared" si="47"/>
        <v>1433.31</v>
      </c>
      <c r="G258" s="8">
        <f t="shared" si="47"/>
        <v>10739.260000000002</v>
      </c>
      <c r="H258" s="8">
        <f t="shared" si="47"/>
        <v>39.608</v>
      </c>
      <c r="I258" s="8">
        <f t="shared" si="47"/>
        <v>577.5899999999999</v>
      </c>
      <c r="J258" s="8">
        <f t="shared" si="47"/>
        <v>520.55</v>
      </c>
      <c r="K258" s="8">
        <f t="shared" si="47"/>
        <v>2056.7900000000004</v>
      </c>
      <c r="L258" s="8">
        <f t="shared" si="47"/>
        <v>5838.26</v>
      </c>
      <c r="M258" s="8">
        <f t="shared" si="47"/>
        <v>2098.69</v>
      </c>
      <c r="N258" s="8">
        <f t="shared" si="47"/>
        <v>151.8</v>
      </c>
    </row>
    <row r="259" spans="1:14" s="28" customFormat="1" ht="12.75">
      <c r="A259" s="5"/>
      <c r="B259" s="6" t="s">
        <v>166</v>
      </c>
      <c r="C259" s="5"/>
      <c r="D259" s="5"/>
      <c r="E259" s="5"/>
      <c r="F259" s="5"/>
      <c r="G259" s="31">
        <f>G258/12</f>
        <v>894.9383333333335</v>
      </c>
      <c r="H259" s="5"/>
      <c r="I259" s="5"/>
      <c r="J259" s="5"/>
      <c r="K259" s="5"/>
      <c r="L259" s="5"/>
      <c r="M259" s="5"/>
      <c r="N259" s="5"/>
    </row>
    <row r="260" spans="1:14" s="3" customFormat="1" ht="12.75">
      <c r="A260" s="8"/>
      <c r="B260" s="20" t="s">
        <v>44</v>
      </c>
      <c r="C260" s="8"/>
      <c r="D260" s="8">
        <f aca="true" t="shared" si="48" ref="D260:N260">D24+D45+D68+D88+D109+D148+D169+D190+D213+D235</f>
        <v>93.81000000000002</v>
      </c>
      <c r="E260" s="8">
        <f t="shared" si="48"/>
        <v>83.68</v>
      </c>
      <c r="F260" s="8">
        <f t="shared" si="48"/>
        <v>635.1800000000001</v>
      </c>
      <c r="G260" s="8">
        <f t="shared" si="48"/>
        <v>3722.7999999999993</v>
      </c>
      <c r="H260" s="8">
        <f t="shared" si="48"/>
        <v>1.6179999999999999</v>
      </c>
      <c r="I260" s="8">
        <f t="shared" si="48"/>
        <v>155.14</v>
      </c>
      <c r="J260" s="8">
        <f t="shared" si="48"/>
        <v>485.97400000000005</v>
      </c>
      <c r="K260" s="8">
        <f t="shared" si="48"/>
        <v>1477.45</v>
      </c>
      <c r="L260" s="8">
        <f t="shared" si="48"/>
        <v>1553.29</v>
      </c>
      <c r="M260" s="8">
        <f t="shared" si="48"/>
        <v>493.34000000000003</v>
      </c>
      <c r="N260" s="8">
        <f t="shared" si="48"/>
        <v>31.509999999999998</v>
      </c>
    </row>
    <row r="261" spans="1:14" s="28" customFormat="1" ht="12.75">
      <c r="A261" s="5"/>
      <c r="B261" s="6" t="s">
        <v>167</v>
      </c>
      <c r="C261" s="5"/>
      <c r="D261" s="5"/>
      <c r="E261" s="5"/>
      <c r="F261" s="5"/>
      <c r="G261" s="5">
        <f>G260/10</f>
        <v>372.2799999999999</v>
      </c>
      <c r="H261" s="5"/>
      <c r="I261" s="5"/>
      <c r="J261" s="5"/>
      <c r="K261" s="5"/>
      <c r="L261" s="5"/>
      <c r="M261" s="5"/>
      <c r="N261" s="5"/>
    </row>
    <row r="262" spans="1:14" ht="12.75">
      <c r="A262" s="5"/>
      <c r="B262" s="20" t="s">
        <v>168</v>
      </c>
      <c r="C262" s="5"/>
      <c r="D262" s="8">
        <f aca="true" t="shared" si="49" ref="D262:N262">D256+D258+D260</f>
        <v>639.7900000000001</v>
      </c>
      <c r="E262" s="25">
        <f t="shared" si="49"/>
        <v>688.3399999999999</v>
      </c>
      <c r="F262" s="8">
        <f t="shared" si="49"/>
        <v>2741.49</v>
      </c>
      <c r="G262" s="8">
        <f t="shared" si="49"/>
        <v>18811.59</v>
      </c>
      <c r="H262" s="8">
        <f t="shared" si="49"/>
        <v>44.237</v>
      </c>
      <c r="I262" s="8">
        <f t="shared" si="49"/>
        <v>736.0199999999999</v>
      </c>
      <c r="J262" s="8">
        <f t="shared" si="49"/>
        <v>1643.4940000000001</v>
      </c>
      <c r="K262" s="8">
        <f t="shared" si="49"/>
        <v>5039.280000000001</v>
      </c>
      <c r="L262" s="8">
        <f t="shared" si="49"/>
        <v>9214.810000000001</v>
      </c>
      <c r="M262" s="8">
        <f t="shared" si="49"/>
        <v>3272.3500000000004</v>
      </c>
      <c r="N262" s="8">
        <f t="shared" si="49"/>
        <v>212.45000000000002</v>
      </c>
    </row>
    <row r="263" spans="1:14" ht="12.75">
      <c r="A263" s="5"/>
      <c r="B263" s="20" t="s">
        <v>169</v>
      </c>
      <c r="C263" s="5"/>
      <c r="D263" s="8">
        <v>1</v>
      </c>
      <c r="E263" s="25">
        <f>E262*D263/D262</f>
        <v>1.0758842745275792</v>
      </c>
      <c r="F263" s="26">
        <f>F262*D263/D262</f>
        <v>4.284984135419434</v>
      </c>
      <c r="G263" s="8"/>
      <c r="H263" s="5"/>
      <c r="I263" s="5"/>
      <c r="J263" s="5"/>
      <c r="K263" s="5"/>
      <c r="L263" s="5"/>
      <c r="M263" s="5"/>
      <c r="N263" s="5"/>
    </row>
    <row r="264" spans="1:15" s="3" customFormat="1" ht="12.75">
      <c r="A264" s="8"/>
      <c r="B264" s="20" t="s">
        <v>170</v>
      </c>
      <c r="C264" s="8"/>
      <c r="D264" s="25">
        <f>(D25+D46+D69+D89+D110+D127+D149+D170+D191+D214+D236+D254)/12</f>
        <v>52.30916666666666</v>
      </c>
      <c r="E264" s="25">
        <f>(E25+E46+E69+E89+E110+E127+E149+E170+E191+E214+E236+E254)/12</f>
        <v>57.36166666666667</v>
      </c>
      <c r="F264" s="25">
        <f>(F25+F46+F69+F89+F110+F127+F149+F170+F191+F214+F236+F254)/12</f>
        <v>228.45750000000007</v>
      </c>
      <c r="G264" s="25">
        <f>G262/12</f>
        <v>1567.6325</v>
      </c>
      <c r="H264" s="8"/>
      <c r="I264" s="8"/>
      <c r="J264" s="8"/>
      <c r="K264" s="8"/>
      <c r="L264" s="8"/>
      <c r="M264" s="8"/>
      <c r="N264" s="8"/>
      <c r="O264" s="37"/>
    </row>
    <row r="265" spans="1:14" ht="12.75">
      <c r="A265" s="5"/>
      <c r="B265" s="6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2.75">
      <c r="A266" s="5"/>
      <c r="B266" s="6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78" customHeight="1">
      <c r="A267" s="53" t="s">
        <v>171</v>
      </c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5"/>
    </row>
    <row r="269" spans="1:15" s="44" customFormat="1" ht="12.75" customHeight="1">
      <c r="A269" s="44" t="s">
        <v>172</v>
      </c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</row>
  </sheetData>
  <sheetProtection selectLockedCells="1" selectUnlockedCells="1"/>
  <mergeCells count="23">
    <mergeCell ref="A269:IV269"/>
    <mergeCell ref="A4:A5"/>
    <mergeCell ref="B4:B5"/>
    <mergeCell ref="C4:C5"/>
    <mergeCell ref="G4:G5"/>
    <mergeCell ref="A128:N128"/>
    <mergeCell ref="A150:N150"/>
    <mergeCell ref="A171:N171"/>
    <mergeCell ref="A192:N192"/>
    <mergeCell ref="A215:N215"/>
    <mergeCell ref="A267:N267"/>
    <mergeCell ref="A6:N6"/>
    <mergeCell ref="A26:N26"/>
    <mergeCell ref="A47:N47"/>
    <mergeCell ref="A70:N70"/>
    <mergeCell ref="A90:N90"/>
    <mergeCell ref="A111:N111"/>
    <mergeCell ref="A1:N1"/>
    <mergeCell ref="A2:N2"/>
    <mergeCell ref="A3:N3"/>
    <mergeCell ref="D4:F4"/>
    <mergeCell ref="H4:J4"/>
    <mergeCell ref="K4:N4"/>
  </mergeCells>
  <printOptions/>
  <pageMargins left="0.19652777777777777" right="0.19652777777777777" top="0.4340277777777778" bottom="0.4340277777777778" header="0.19652777777777777" footer="0.19652777777777777"/>
  <pageSetup firstPageNumber="1" useFirstPageNumber="1" horizontalDpi="300" verticalDpi="300" orientation="landscape" paperSize="9" scale="68" r:id="rId1"/>
  <headerFooter alignWithMargins="0">
    <oddHeader>&amp;C&amp;A</oddHeader>
    <oddFooter>&amp;CPage &amp;P</oddFooter>
  </headerFooter>
  <rowBreaks count="5" manualBreakCount="5">
    <brk id="46" max="13" man="1"/>
    <brk id="89" max="13" man="1"/>
    <brk id="127" max="13" man="1"/>
    <brk id="170" max="13" man="1"/>
    <brk id="2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20"/>
  <sheetViews>
    <sheetView workbookViewId="0" topLeftCell="A213">
      <selection activeCell="A220" sqref="A220:N220"/>
    </sheetView>
  </sheetViews>
  <sheetFormatPr defaultColWidth="11.57421875" defaultRowHeight="12.75"/>
  <cols>
    <col min="1" max="1" width="11.57421875" style="5" customWidth="1"/>
    <col min="2" max="2" width="31.57421875" style="6" customWidth="1"/>
    <col min="3" max="3" width="11.28125" style="5" customWidth="1"/>
    <col min="4" max="4" width="9.421875" style="5" customWidth="1"/>
    <col min="5" max="6" width="9.28125" style="5" customWidth="1"/>
    <col min="7" max="7" width="14.421875" style="5" customWidth="1"/>
    <col min="8" max="8" width="7.00390625" style="5" customWidth="1"/>
    <col min="9" max="9" width="6.7109375" style="5" customWidth="1"/>
    <col min="10" max="12" width="7.28125" style="5" customWidth="1"/>
    <col min="13" max="13" width="6.8515625" style="5" customWidth="1"/>
    <col min="14" max="14" width="7.8515625" style="5" customWidth="1"/>
    <col min="15" max="16384" width="11.57421875" style="7" customWidth="1"/>
  </cols>
  <sheetData>
    <row r="1" spans="1:14" ht="12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 customHeight="1">
      <c r="A2" s="61" t="s">
        <v>173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2.75" customHeight="1">
      <c r="A3" s="61" t="s">
        <v>174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2.75" customHeight="1">
      <c r="A4" s="62" t="s">
        <v>3</v>
      </c>
      <c r="B4" s="61" t="s">
        <v>4</v>
      </c>
      <c r="C4" s="62" t="s">
        <v>5</v>
      </c>
      <c r="D4" s="62" t="s">
        <v>6</v>
      </c>
      <c r="E4" s="62"/>
      <c r="F4" s="62"/>
      <c r="G4" s="62" t="s">
        <v>7</v>
      </c>
      <c r="H4" s="62" t="s">
        <v>8</v>
      </c>
      <c r="I4" s="62"/>
      <c r="J4" s="62"/>
      <c r="K4" s="62" t="s">
        <v>9</v>
      </c>
      <c r="L4" s="62"/>
      <c r="M4" s="62"/>
      <c r="N4" s="62"/>
    </row>
    <row r="5" spans="1:14" ht="12.75">
      <c r="A5" s="62"/>
      <c r="B5" s="61"/>
      <c r="C5" s="62"/>
      <c r="D5" s="5" t="s">
        <v>10</v>
      </c>
      <c r="E5" s="5" t="s">
        <v>11</v>
      </c>
      <c r="F5" s="5" t="s">
        <v>12</v>
      </c>
      <c r="G5" s="62"/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ht="19.5" customHeight="1">
      <c r="A6" s="60" t="s">
        <v>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2.75">
      <c r="A7" s="9"/>
      <c r="B7" s="10" t="s">
        <v>21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5.5">
      <c r="A8" s="15" t="s">
        <v>22</v>
      </c>
      <c r="B8" s="33" t="s">
        <v>23</v>
      </c>
      <c r="C8" s="5">
        <v>200</v>
      </c>
      <c r="D8" s="5">
        <v>6.35</v>
      </c>
      <c r="E8" s="5">
        <v>5.29</v>
      </c>
      <c r="F8" s="5">
        <v>35.61</v>
      </c>
      <c r="G8" s="5">
        <v>215.55</v>
      </c>
      <c r="H8" s="5">
        <v>0.17</v>
      </c>
      <c r="I8" s="5">
        <v>0</v>
      </c>
      <c r="J8" s="5">
        <v>20</v>
      </c>
      <c r="K8" s="5">
        <v>15.5</v>
      </c>
      <c r="L8" s="5">
        <v>172.7</v>
      </c>
      <c r="M8" s="5">
        <v>40.7</v>
      </c>
      <c r="N8" s="5">
        <v>1.34</v>
      </c>
    </row>
    <row r="9" spans="1:14" s="1" customFormat="1" ht="12.75">
      <c r="A9" s="12"/>
      <c r="B9" s="13" t="s">
        <v>24</v>
      </c>
      <c r="C9" s="14">
        <v>60</v>
      </c>
      <c r="D9" s="14">
        <v>4.8</v>
      </c>
      <c r="E9" s="14">
        <v>0.76</v>
      </c>
      <c r="F9" s="14">
        <v>25.66</v>
      </c>
      <c r="G9" s="14">
        <v>145.2</v>
      </c>
      <c r="H9" s="14">
        <v>0.1</v>
      </c>
      <c r="I9" s="14">
        <v>0</v>
      </c>
      <c r="J9" s="14">
        <v>0</v>
      </c>
      <c r="K9" s="14">
        <v>13.8</v>
      </c>
      <c r="L9" s="14">
        <v>0.96</v>
      </c>
      <c r="M9" s="14">
        <v>19.8</v>
      </c>
      <c r="N9" s="14">
        <v>1.2</v>
      </c>
    </row>
    <row r="10" spans="1:14" ht="12.75">
      <c r="A10" s="11" t="s">
        <v>25</v>
      </c>
      <c r="B10" s="6" t="s">
        <v>26</v>
      </c>
      <c r="C10" s="5" t="s">
        <v>175</v>
      </c>
      <c r="D10" s="5">
        <v>0.05</v>
      </c>
      <c r="E10" s="5">
        <v>0.01</v>
      </c>
      <c r="F10" s="5">
        <v>9.32</v>
      </c>
      <c r="G10" s="5">
        <v>44.4</v>
      </c>
      <c r="H10" s="5">
        <v>0</v>
      </c>
      <c r="I10" s="5">
        <v>0.03</v>
      </c>
      <c r="J10" s="5">
        <v>0</v>
      </c>
      <c r="K10" s="5">
        <v>10.7</v>
      </c>
      <c r="L10" s="5">
        <v>2.13</v>
      </c>
      <c r="M10" s="5">
        <v>1.2</v>
      </c>
      <c r="N10" s="5">
        <v>0.25</v>
      </c>
    </row>
    <row r="11" spans="1:14" s="3" customFormat="1" ht="12.75">
      <c r="A11" s="11"/>
      <c r="B11" s="6" t="s">
        <v>27</v>
      </c>
      <c r="C11" s="5">
        <v>10</v>
      </c>
      <c r="D11" s="5">
        <v>0.08</v>
      </c>
      <c r="E11" s="5">
        <v>7.3</v>
      </c>
      <c r="F11" s="5">
        <v>0.13</v>
      </c>
      <c r="G11" s="5">
        <v>66</v>
      </c>
      <c r="H11" s="5">
        <v>0.001</v>
      </c>
      <c r="I11" s="5">
        <v>0</v>
      </c>
      <c r="J11" s="5">
        <v>40</v>
      </c>
      <c r="K11" s="5">
        <v>2.42</v>
      </c>
      <c r="L11" s="5">
        <v>3</v>
      </c>
      <c r="M11" s="5">
        <v>0</v>
      </c>
      <c r="N11" s="5">
        <v>0.02</v>
      </c>
    </row>
    <row r="12" spans="1:14" s="3" customFormat="1" ht="12.75">
      <c r="A12" s="16"/>
      <c r="B12" s="17" t="s">
        <v>28</v>
      </c>
      <c r="C12" s="8"/>
      <c r="D12" s="8">
        <f>D8+D9+D10+D11</f>
        <v>11.28</v>
      </c>
      <c r="E12" s="8">
        <f aca="true" t="shared" si="0" ref="E12:N12">E8+E9+E10+E11</f>
        <v>13.36</v>
      </c>
      <c r="F12" s="8">
        <f t="shared" si="0"/>
        <v>70.72</v>
      </c>
      <c r="G12" s="8">
        <f t="shared" si="0"/>
        <v>471.15</v>
      </c>
      <c r="H12" s="8">
        <f t="shared" si="0"/>
        <v>0.271</v>
      </c>
      <c r="I12" s="8">
        <f t="shared" si="0"/>
        <v>0.03</v>
      </c>
      <c r="J12" s="8">
        <f t="shared" si="0"/>
        <v>60</v>
      </c>
      <c r="K12" s="8">
        <f t="shared" si="0"/>
        <v>42.42</v>
      </c>
      <c r="L12" s="8">
        <f t="shared" si="0"/>
        <v>178.79</v>
      </c>
      <c r="M12" s="8">
        <f t="shared" si="0"/>
        <v>61.7</v>
      </c>
      <c r="N12" s="8">
        <f t="shared" si="0"/>
        <v>2.81</v>
      </c>
    </row>
    <row r="13" spans="1:2" ht="12.75">
      <c r="A13" s="15"/>
      <c r="B13" s="8" t="s">
        <v>29</v>
      </c>
    </row>
    <row r="14" spans="1:14" ht="12.75">
      <c r="A14" s="11" t="s">
        <v>30</v>
      </c>
      <c r="B14" s="6" t="s">
        <v>31</v>
      </c>
      <c r="C14" s="5">
        <v>100</v>
      </c>
      <c r="D14" s="5">
        <v>1.4</v>
      </c>
      <c r="E14" s="5">
        <v>5.08</v>
      </c>
      <c r="F14" s="5">
        <v>9.01</v>
      </c>
      <c r="G14" s="5">
        <v>87.4</v>
      </c>
      <c r="H14" s="5">
        <v>0.03</v>
      </c>
      <c r="I14" s="5">
        <v>32.5</v>
      </c>
      <c r="J14" s="5">
        <v>0</v>
      </c>
      <c r="K14" s="5">
        <v>37.4</v>
      </c>
      <c r="L14" s="5">
        <v>27.6</v>
      </c>
      <c r="M14" s="5">
        <v>15.2</v>
      </c>
      <c r="N14" s="5">
        <v>0.5</v>
      </c>
    </row>
    <row r="15" spans="1:14" ht="25.5">
      <c r="A15" s="11" t="s">
        <v>32</v>
      </c>
      <c r="B15" s="6" t="s">
        <v>33</v>
      </c>
      <c r="C15" s="5">
        <v>250</v>
      </c>
      <c r="D15" s="5">
        <v>6.87</v>
      </c>
      <c r="E15" s="5">
        <v>10.36</v>
      </c>
      <c r="F15" s="5">
        <v>16</v>
      </c>
      <c r="G15" s="5">
        <v>185</v>
      </c>
      <c r="H15" s="5">
        <v>0.5</v>
      </c>
      <c r="I15" s="5">
        <v>22.6</v>
      </c>
      <c r="J15" s="5">
        <v>0.39</v>
      </c>
      <c r="K15" s="5">
        <v>39.8</v>
      </c>
      <c r="L15" s="5">
        <v>369.6</v>
      </c>
      <c r="M15" s="5">
        <v>39.3</v>
      </c>
      <c r="N15" s="5">
        <v>21.18</v>
      </c>
    </row>
    <row r="16" spans="1:14" ht="12.75">
      <c r="A16" s="11" t="s">
        <v>176</v>
      </c>
      <c r="B16" s="6" t="s">
        <v>177</v>
      </c>
      <c r="C16" s="5">
        <v>250</v>
      </c>
      <c r="D16" s="5">
        <v>20.2</v>
      </c>
      <c r="E16" s="5">
        <v>21.42</v>
      </c>
      <c r="F16" s="5">
        <v>52.21</v>
      </c>
      <c r="G16" s="5">
        <v>482.57</v>
      </c>
      <c r="H16" s="5">
        <v>0.31</v>
      </c>
      <c r="I16" s="5">
        <v>1.2</v>
      </c>
      <c r="J16" s="5">
        <v>76.2</v>
      </c>
      <c r="K16" s="5">
        <v>47.98</v>
      </c>
      <c r="L16" s="5">
        <v>249.4</v>
      </c>
      <c r="M16" s="5">
        <v>55.7</v>
      </c>
      <c r="N16" s="5">
        <v>2.42</v>
      </c>
    </row>
    <row r="17" spans="1:14" ht="12.75">
      <c r="A17" s="15"/>
      <c r="B17" s="6" t="s">
        <v>24</v>
      </c>
      <c r="C17" s="5">
        <v>100</v>
      </c>
      <c r="D17" s="5">
        <v>8</v>
      </c>
      <c r="E17" s="5">
        <v>1.25</v>
      </c>
      <c r="F17" s="5">
        <v>43.5</v>
      </c>
      <c r="G17" s="5">
        <v>242</v>
      </c>
      <c r="H17" s="5">
        <v>0.16</v>
      </c>
      <c r="I17" s="5">
        <v>0</v>
      </c>
      <c r="J17" s="5">
        <v>0</v>
      </c>
      <c r="K17" s="5">
        <v>23</v>
      </c>
      <c r="L17" s="5">
        <v>1.6</v>
      </c>
      <c r="M17" s="5">
        <v>33</v>
      </c>
      <c r="N17" s="5">
        <v>2</v>
      </c>
    </row>
    <row r="18" spans="1:14" ht="12.75">
      <c r="A18" s="11" t="s">
        <v>36</v>
      </c>
      <c r="B18" s="6" t="s">
        <v>37</v>
      </c>
      <c r="C18" s="5">
        <v>200</v>
      </c>
      <c r="D18" s="5">
        <v>0.13</v>
      </c>
      <c r="E18" s="5">
        <v>0.02</v>
      </c>
      <c r="F18" s="5">
        <v>11.33</v>
      </c>
      <c r="G18" s="5">
        <v>45.6</v>
      </c>
      <c r="H18" s="5">
        <v>0</v>
      </c>
      <c r="I18" s="5">
        <v>3.14</v>
      </c>
      <c r="J18" s="5">
        <v>0</v>
      </c>
      <c r="K18" s="5">
        <v>14.22</v>
      </c>
      <c r="L18" s="5">
        <v>4.44</v>
      </c>
      <c r="M18" s="5">
        <v>2.44</v>
      </c>
      <c r="N18" s="5">
        <v>0.36</v>
      </c>
    </row>
    <row r="19" spans="1:14" s="2" customFormat="1" ht="12.75">
      <c r="A19" s="16"/>
      <c r="B19" s="17" t="s">
        <v>38</v>
      </c>
      <c r="C19" s="16"/>
      <c r="D19" s="16">
        <f aca="true" t="shared" si="1" ref="D19:N19">D14+D15+D16+D17+D18</f>
        <v>36.6</v>
      </c>
      <c r="E19" s="16">
        <f t="shared" si="1"/>
        <v>38.13</v>
      </c>
      <c r="F19" s="16">
        <f t="shared" si="1"/>
        <v>132.05</v>
      </c>
      <c r="G19" s="16">
        <f t="shared" si="1"/>
        <v>1042.57</v>
      </c>
      <c r="H19" s="16">
        <f t="shared" si="1"/>
        <v>1</v>
      </c>
      <c r="I19" s="16">
        <f t="shared" si="1"/>
        <v>59.440000000000005</v>
      </c>
      <c r="J19" s="16">
        <f t="shared" si="1"/>
        <v>76.59</v>
      </c>
      <c r="K19" s="16">
        <f t="shared" si="1"/>
        <v>162.39999999999998</v>
      </c>
      <c r="L19" s="16">
        <f t="shared" si="1"/>
        <v>652.6400000000001</v>
      </c>
      <c r="M19" s="16">
        <f t="shared" si="1"/>
        <v>145.64</v>
      </c>
      <c r="N19" s="16">
        <f t="shared" si="1"/>
        <v>26.46</v>
      </c>
    </row>
    <row r="20" spans="1:14" s="3" customFormat="1" ht="12.75">
      <c r="A20" s="16"/>
      <c r="B20" s="20" t="s">
        <v>45</v>
      </c>
      <c r="C20" s="8"/>
      <c r="D20" s="8">
        <f>D19+D12</f>
        <v>47.88</v>
      </c>
      <c r="E20" s="8">
        <f aca="true" t="shared" si="2" ref="E20:N20">E19+E12</f>
        <v>51.49</v>
      </c>
      <c r="F20" s="8">
        <f t="shared" si="2"/>
        <v>202.77</v>
      </c>
      <c r="G20" s="8">
        <f t="shared" si="2"/>
        <v>1513.7199999999998</v>
      </c>
      <c r="H20" s="8">
        <f t="shared" si="2"/>
        <v>1.271</v>
      </c>
      <c r="I20" s="8">
        <f t="shared" si="2"/>
        <v>59.470000000000006</v>
      </c>
      <c r="J20" s="8">
        <f t="shared" si="2"/>
        <v>136.59</v>
      </c>
      <c r="K20" s="8">
        <f t="shared" si="2"/>
        <v>204.82</v>
      </c>
      <c r="L20" s="8">
        <f t="shared" si="2"/>
        <v>831.4300000000001</v>
      </c>
      <c r="M20" s="8">
        <f t="shared" si="2"/>
        <v>207.33999999999997</v>
      </c>
      <c r="N20" s="8">
        <f t="shared" si="2"/>
        <v>29.27</v>
      </c>
    </row>
    <row r="21" spans="1:14" ht="20.25" customHeight="1">
      <c r="A21" s="63" t="s">
        <v>46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2" ht="12.75">
      <c r="A22" s="15"/>
      <c r="B22" s="8" t="s">
        <v>21</v>
      </c>
    </row>
    <row r="23" spans="1:14" ht="25.5">
      <c r="A23" s="11" t="s">
        <v>47</v>
      </c>
      <c r="B23" s="6" t="s">
        <v>178</v>
      </c>
      <c r="C23" s="5" t="s">
        <v>179</v>
      </c>
      <c r="D23" s="5">
        <v>5.8</v>
      </c>
      <c r="E23" s="5">
        <v>8.4</v>
      </c>
      <c r="F23" s="5">
        <v>29</v>
      </c>
      <c r="G23" s="5">
        <v>209.6</v>
      </c>
      <c r="H23" s="5">
        <v>0.08</v>
      </c>
      <c r="I23" s="5">
        <v>1.38</v>
      </c>
      <c r="J23" s="5">
        <v>0.04</v>
      </c>
      <c r="K23" s="5">
        <v>133.5</v>
      </c>
      <c r="L23" s="5">
        <v>121.76</v>
      </c>
      <c r="M23" s="5">
        <v>20.42</v>
      </c>
      <c r="N23" s="5">
        <v>0.38</v>
      </c>
    </row>
    <row r="24" spans="1:14" ht="12.75">
      <c r="A24" s="12"/>
      <c r="B24" s="13" t="s">
        <v>24</v>
      </c>
      <c r="C24" s="14">
        <v>60</v>
      </c>
      <c r="D24" s="14">
        <v>4.8</v>
      </c>
      <c r="E24" s="14">
        <v>0.76</v>
      </c>
      <c r="F24" s="14">
        <v>25.66</v>
      </c>
      <c r="G24" s="14">
        <v>145.2</v>
      </c>
      <c r="H24" s="14">
        <v>0.1</v>
      </c>
      <c r="I24" s="14">
        <v>0</v>
      </c>
      <c r="J24" s="14">
        <v>0</v>
      </c>
      <c r="K24" s="14">
        <v>13.8</v>
      </c>
      <c r="L24" s="14">
        <v>0.96</v>
      </c>
      <c r="M24" s="14">
        <v>19.8</v>
      </c>
      <c r="N24" s="14">
        <v>1.2</v>
      </c>
    </row>
    <row r="25" spans="1:14" ht="12.75">
      <c r="A25" s="11" t="s">
        <v>40</v>
      </c>
      <c r="B25" s="33" t="s">
        <v>49</v>
      </c>
      <c r="C25" s="5">
        <v>10</v>
      </c>
      <c r="D25" s="5">
        <v>2.62</v>
      </c>
      <c r="E25" s="5">
        <v>12</v>
      </c>
      <c r="F25" s="5">
        <v>0</v>
      </c>
      <c r="G25" s="5">
        <v>42.41</v>
      </c>
      <c r="H25" s="5">
        <v>0.07</v>
      </c>
      <c r="I25" s="5">
        <v>0.11</v>
      </c>
      <c r="J25" s="5">
        <v>59</v>
      </c>
      <c r="K25" s="5">
        <v>142.4</v>
      </c>
      <c r="L25" s="5">
        <v>111.3</v>
      </c>
      <c r="M25" s="5">
        <v>18.5</v>
      </c>
      <c r="N25" s="5">
        <v>0.96</v>
      </c>
    </row>
    <row r="26" spans="1:14" ht="12.75">
      <c r="A26" s="11" t="s">
        <v>25</v>
      </c>
      <c r="B26" s="6" t="s">
        <v>26</v>
      </c>
      <c r="C26" s="5">
        <v>200</v>
      </c>
      <c r="D26" s="5">
        <v>0.05</v>
      </c>
      <c r="E26" s="5">
        <v>0.01</v>
      </c>
      <c r="F26" s="5">
        <v>9.32</v>
      </c>
      <c r="G26" s="5">
        <v>44.4</v>
      </c>
      <c r="H26" s="5">
        <v>0</v>
      </c>
      <c r="I26" s="5">
        <v>0.03</v>
      </c>
      <c r="J26" s="5">
        <v>0</v>
      </c>
      <c r="K26" s="5">
        <v>10.7</v>
      </c>
      <c r="L26" s="5">
        <v>2.13</v>
      </c>
      <c r="M26" s="5">
        <v>1.2</v>
      </c>
      <c r="N26" s="5">
        <v>0.25</v>
      </c>
    </row>
    <row r="27" spans="1:14" s="2" customFormat="1" ht="12.75">
      <c r="A27" s="16"/>
      <c r="B27" s="17" t="s">
        <v>28</v>
      </c>
      <c r="C27" s="16"/>
      <c r="D27" s="16">
        <f aca="true" t="shared" si="3" ref="D27:N27">D23+D25+D26</f>
        <v>8.47</v>
      </c>
      <c r="E27" s="16">
        <f t="shared" si="3"/>
        <v>20.41</v>
      </c>
      <c r="F27" s="16">
        <f t="shared" si="3"/>
        <v>38.32</v>
      </c>
      <c r="G27" s="16">
        <f t="shared" si="3"/>
        <v>296.40999999999997</v>
      </c>
      <c r="H27" s="16">
        <f t="shared" si="3"/>
        <v>0.15000000000000002</v>
      </c>
      <c r="I27" s="16">
        <f t="shared" si="3"/>
        <v>1.52</v>
      </c>
      <c r="J27" s="16">
        <f t="shared" si="3"/>
        <v>59.04</v>
      </c>
      <c r="K27" s="16">
        <f t="shared" si="3"/>
        <v>286.59999999999997</v>
      </c>
      <c r="L27" s="16">
        <f t="shared" si="3"/>
        <v>235.19</v>
      </c>
      <c r="M27" s="16">
        <f t="shared" si="3"/>
        <v>40.120000000000005</v>
      </c>
      <c r="N27" s="16">
        <f t="shared" si="3"/>
        <v>1.5899999999999999</v>
      </c>
    </row>
    <row r="28" spans="1:2" ht="12.75">
      <c r="A28" s="15"/>
      <c r="B28" s="8" t="s">
        <v>29</v>
      </c>
    </row>
    <row r="29" spans="1:14" ht="12.75">
      <c r="A29" s="11" t="s">
        <v>50</v>
      </c>
      <c r="B29" s="6" t="s">
        <v>51</v>
      </c>
      <c r="C29" s="5">
        <v>100</v>
      </c>
      <c r="D29" s="5">
        <v>6</v>
      </c>
      <c r="E29" s="5">
        <v>15.3</v>
      </c>
      <c r="F29" s="5">
        <v>19.9</v>
      </c>
      <c r="G29" s="5">
        <v>227.7</v>
      </c>
      <c r="H29" s="5">
        <v>0.06</v>
      </c>
      <c r="I29" s="5">
        <v>13.9</v>
      </c>
      <c r="J29" s="5">
        <v>0.25</v>
      </c>
      <c r="K29" s="5">
        <v>32.7</v>
      </c>
      <c r="L29" s="5">
        <v>34.5</v>
      </c>
      <c r="M29" s="5">
        <v>17.7</v>
      </c>
      <c r="N29" s="5">
        <v>0.75</v>
      </c>
    </row>
    <row r="30" spans="1:14" ht="12.75">
      <c r="A30" s="11" t="s">
        <v>180</v>
      </c>
      <c r="B30" s="6" t="s">
        <v>53</v>
      </c>
      <c r="C30" s="5">
        <v>250</v>
      </c>
      <c r="D30" s="5">
        <v>2.57</v>
      </c>
      <c r="E30" s="5">
        <v>4.89</v>
      </c>
      <c r="F30" s="5">
        <v>12.01</v>
      </c>
      <c r="G30" s="5">
        <v>101.95</v>
      </c>
      <c r="H30" s="5">
        <v>2.38</v>
      </c>
      <c r="I30" s="5">
        <v>10.91</v>
      </c>
      <c r="J30" s="5">
        <v>0</v>
      </c>
      <c r="K30" s="5">
        <v>63.4</v>
      </c>
      <c r="L30" s="5">
        <v>292.75</v>
      </c>
      <c r="M30" s="5">
        <v>48.7</v>
      </c>
      <c r="N30" s="5">
        <v>1.16</v>
      </c>
    </row>
    <row r="31" spans="1:14" ht="12.75">
      <c r="A31" s="11" t="s">
        <v>54</v>
      </c>
      <c r="B31" s="33" t="s">
        <v>181</v>
      </c>
      <c r="C31" s="5">
        <v>230</v>
      </c>
      <c r="D31" s="5">
        <v>13.22</v>
      </c>
      <c r="E31" s="5">
        <v>9.32</v>
      </c>
      <c r="F31" s="5">
        <v>59.23</v>
      </c>
      <c r="G31" s="5">
        <v>373.75</v>
      </c>
      <c r="H31" s="5">
        <v>0.32</v>
      </c>
      <c r="I31" s="5">
        <v>0</v>
      </c>
      <c r="J31" s="5">
        <v>32.2</v>
      </c>
      <c r="K31" s="5">
        <v>22.77</v>
      </c>
      <c r="L31" s="5">
        <v>312.69</v>
      </c>
      <c r="M31" s="5">
        <v>208.27</v>
      </c>
      <c r="N31" s="5">
        <v>7.02</v>
      </c>
    </row>
    <row r="32" spans="1:14" ht="12.75">
      <c r="A32" s="11" t="s">
        <v>120</v>
      </c>
      <c r="B32" s="6" t="s">
        <v>57</v>
      </c>
      <c r="C32" s="5">
        <v>100</v>
      </c>
      <c r="D32" s="5">
        <v>13.9</v>
      </c>
      <c r="E32" s="5">
        <v>10.4</v>
      </c>
      <c r="F32" s="5">
        <v>3.1</v>
      </c>
      <c r="G32" s="5">
        <v>157.4</v>
      </c>
      <c r="H32" s="5">
        <v>16.7</v>
      </c>
      <c r="I32" s="5">
        <v>16.6</v>
      </c>
      <c r="J32" s="5">
        <v>0.31</v>
      </c>
      <c r="K32" s="5">
        <v>37</v>
      </c>
      <c r="L32" s="5">
        <v>178.3</v>
      </c>
      <c r="M32" s="5">
        <v>23.5</v>
      </c>
      <c r="N32" s="5">
        <v>2.65</v>
      </c>
    </row>
    <row r="33" spans="1:14" ht="12.75">
      <c r="A33" s="15"/>
      <c r="B33" s="6" t="s">
        <v>24</v>
      </c>
      <c r="C33" s="5">
        <v>100</v>
      </c>
      <c r="D33" s="5">
        <v>8</v>
      </c>
      <c r="E33" s="5">
        <v>1.25</v>
      </c>
      <c r="F33" s="5">
        <v>43.5</v>
      </c>
      <c r="G33" s="5">
        <v>242</v>
      </c>
      <c r="H33" s="5">
        <v>0.16</v>
      </c>
      <c r="I33" s="5">
        <v>0</v>
      </c>
      <c r="J33" s="5">
        <v>0</v>
      </c>
      <c r="K33" s="5">
        <v>23</v>
      </c>
      <c r="L33" s="5">
        <v>1.6</v>
      </c>
      <c r="M33" s="5">
        <v>33</v>
      </c>
      <c r="N33" s="5">
        <v>2</v>
      </c>
    </row>
    <row r="34" spans="1:14" ht="12.75">
      <c r="A34" s="11" t="s">
        <v>36</v>
      </c>
      <c r="B34" s="6" t="s">
        <v>37</v>
      </c>
      <c r="C34" s="5">
        <v>200</v>
      </c>
      <c r="D34" s="5">
        <v>0.13</v>
      </c>
      <c r="E34" s="5">
        <v>0.02</v>
      </c>
      <c r="F34" s="5">
        <v>11.33</v>
      </c>
      <c r="G34" s="5">
        <v>45.6</v>
      </c>
      <c r="H34" s="5">
        <v>0</v>
      </c>
      <c r="I34" s="5">
        <v>3.14</v>
      </c>
      <c r="J34" s="5">
        <v>0</v>
      </c>
      <c r="K34" s="5">
        <v>14.22</v>
      </c>
      <c r="L34" s="5">
        <v>4.44</v>
      </c>
      <c r="M34" s="5">
        <v>2.44</v>
      </c>
      <c r="N34" s="5">
        <v>0.36</v>
      </c>
    </row>
    <row r="35" spans="1:14" s="2" customFormat="1" ht="12.75">
      <c r="A35" s="16"/>
      <c r="B35" s="17" t="s">
        <v>38</v>
      </c>
      <c r="C35" s="16"/>
      <c r="D35" s="16">
        <f aca="true" t="shared" si="4" ref="D35:N35">D29+D30+D31+D33+D34+D32</f>
        <v>43.82</v>
      </c>
      <c r="E35" s="16">
        <f t="shared" si="4"/>
        <v>41.18</v>
      </c>
      <c r="F35" s="16">
        <f t="shared" si="4"/>
        <v>149.07</v>
      </c>
      <c r="G35" s="16">
        <f t="shared" si="4"/>
        <v>1148.4</v>
      </c>
      <c r="H35" s="16">
        <f t="shared" si="4"/>
        <v>19.619999999999997</v>
      </c>
      <c r="I35" s="16">
        <f t="shared" si="4"/>
        <v>44.550000000000004</v>
      </c>
      <c r="J35" s="16">
        <f t="shared" si="4"/>
        <v>32.760000000000005</v>
      </c>
      <c r="K35" s="16">
        <f t="shared" si="4"/>
        <v>193.09</v>
      </c>
      <c r="L35" s="16">
        <f t="shared" si="4"/>
        <v>824.2800000000002</v>
      </c>
      <c r="M35" s="16">
        <f t="shared" si="4"/>
        <v>333.61</v>
      </c>
      <c r="N35" s="16">
        <f t="shared" si="4"/>
        <v>13.94</v>
      </c>
    </row>
    <row r="36" spans="1:14" s="3" customFormat="1" ht="12.75">
      <c r="A36" s="8"/>
      <c r="B36" s="20" t="s">
        <v>45</v>
      </c>
      <c r="C36" s="8"/>
      <c r="D36" s="8">
        <f>D35+D27</f>
        <v>52.29</v>
      </c>
      <c r="E36" s="8">
        <f aca="true" t="shared" si="5" ref="E36:N36">E35+E27</f>
        <v>61.59</v>
      </c>
      <c r="F36" s="8">
        <f t="shared" si="5"/>
        <v>187.39</v>
      </c>
      <c r="G36" s="8">
        <f t="shared" si="5"/>
        <v>1444.81</v>
      </c>
      <c r="H36" s="8">
        <f t="shared" si="5"/>
        <v>19.769999999999996</v>
      </c>
      <c r="I36" s="8">
        <f t="shared" si="5"/>
        <v>46.07000000000001</v>
      </c>
      <c r="J36" s="8">
        <f t="shared" si="5"/>
        <v>91.80000000000001</v>
      </c>
      <c r="K36" s="8">
        <f t="shared" si="5"/>
        <v>479.68999999999994</v>
      </c>
      <c r="L36" s="8">
        <f t="shared" si="5"/>
        <v>1059.4700000000003</v>
      </c>
      <c r="M36" s="8">
        <f t="shared" si="5"/>
        <v>373.73</v>
      </c>
      <c r="N36" s="8">
        <f t="shared" si="5"/>
        <v>15.53</v>
      </c>
    </row>
    <row r="37" spans="1:14" s="3" customFormat="1" ht="12.75">
      <c r="A37" s="8"/>
      <c r="B37" s="2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s="3" customFormat="1" ht="12.75">
      <c r="A38" s="8"/>
      <c r="B38" s="2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s="3" customFormat="1" ht="12.75">
      <c r="A39" s="8"/>
      <c r="B39" s="2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s="3" customFormat="1" ht="12.75">
      <c r="A40" s="8"/>
      <c r="B40" s="2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21" customHeight="1">
      <c r="A41" s="60" t="s">
        <v>61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1:2" ht="12.75">
      <c r="A42" s="15"/>
      <c r="B42" s="8" t="s">
        <v>21</v>
      </c>
    </row>
    <row r="43" spans="1:14" ht="25.5">
      <c r="A43" s="11" t="s">
        <v>22</v>
      </c>
      <c r="B43" s="33" t="s">
        <v>62</v>
      </c>
      <c r="C43" s="5">
        <v>200</v>
      </c>
      <c r="D43" s="5">
        <v>6.17</v>
      </c>
      <c r="E43" s="5">
        <v>1.65</v>
      </c>
      <c r="F43" s="5">
        <v>32.72</v>
      </c>
      <c r="G43" s="5">
        <v>170</v>
      </c>
      <c r="H43" s="5">
        <v>0.15</v>
      </c>
      <c r="I43" s="5">
        <v>0</v>
      </c>
      <c r="J43" s="5">
        <v>5</v>
      </c>
      <c r="K43" s="5">
        <v>11</v>
      </c>
      <c r="L43" s="5">
        <v>98.1</v>
      </c>
      <c r="M43" s="5">
        <v>98.1</v>
      </c>
      <c r="N43" s="5">
        <v>3.31</v>
      </c>
    </row>
    <row r="44" spans="1:14" s="1" customFormat="1" ht="12.75">
      <c r="A44" s="12"/>
      <c r="B44" s="13" t="s">
        <v>24</v>
      </c>
      <c r="C44" s="14">
        <v>60</v>
      </c>
      <c r="D44" s="14">
        <v>4.8</v>
      </c>
      <c r="E44" s="14">
        <v>0.76</v>
      </c>
      <c r="F44" s="14">
        <v>25.66</v>
      </c>
      <c r="G44" s="14">
        <v>145.2</v>
      </c>
      <c r="H44" s="14">
        <v>0.1</v>
      </c>
      <c r="I44" s="14">
        <v>0</v>
      </c>
      <c r="J44" s="14">
        <v>0</v>
      </c>
      <c r="K44" s="14">
        <v>13.8</v>
      </c>
      <c r="L44" s="14">
        <v>0.96</v>
      </c>
      <c r="M44" s="14">
        <v>19.8</v>
      </c>
      <c r="N44" s="14">
        <v>1.2</v>
      </c>
    </row>
    <row r="45" spans="1:14" s="3" customFormat="1" ht="12.75">
      <c r="A45" s="11"/>
      <c r="B45" s="6" t="s">
        <v>27</v>
      </c>
      <c r="C45" s="5">
        <v>10</v>
      </c>
      <c r="D45" s="5">
        <v>0.08</v>
      </c>
      <c r="E45" s="5">
        <v>7.3</v>
      </c>
      <c r="F45" s="5">
        <v>0.13</v>
      </c>
      <c r="G45" s="5">
        <v>66</v>
      </c>
      <c r="H45" s="5">
        <v>0.001</v>
      </c>
      <c r="I45" s="5">
        <v>0</v>
      </c>
      <c r="J45" s="5">
        <v>40</v>
      </c>
      <c r="K45" s="5">
        <v>2.42</v>
      </c>
      <c r="L45" s="5">
        <v>3</v>
      </c>
      <c r="M45" s="5">
        <v>0</v>
      </c>
      <c r="N45" s="5">
        <v>0.02</v>
      </c>
    </row>
    <row r="46" spans="1:14" ht="12.75">
      <c r="A46" s="11" t="s">
        <v>25</v>
      </c>
      <c r="B46" s="6" t="s">
        <v>26</v>
      </c>
      <c r="C46" s="5">
        <v>200</v>
      </c>
      <c r="D46" s="5">
        <v>0.05</v>
      </c>
      <c r="E46" s="5">
        <v>0.01</v>
      </c>
      <c r="F46" s="5">
        <v>9.32</v>
      </c>
      <c r="G46" s="5">
        <v>44.4</v>
      </c>
      <c r="H46" s="5">
        <v>0</v>
      </c>
      <c r="I46" s="5">
        <v>0.03</v>
      </c>
      <c r="J46" s="5">
        <v>0</v>
      </c>
      <c r="K46" s="5">
        <v>10.7</v>
      </c>
      <c r="L46" s="5">
        <v>2.13</v>
      </c>
      <c r="M46" s="5">
        <v>1.2</v>
      </c>
      <c r="N46" s="5">
        <v>0.25</v>
      </c>
    </row>
    <row r="47" spans="1:14" s="2" customFormat="1" ht="12.75">
      <c r="A47" s="16"/>
      <c r="B47" s="17" t="s">
        <v>28</v>
      </c>
      <c r="C47" s="16"/>
      <c r="D47" s="16">
        <f>D43+D44+D46+D45</f>
        <v>11.1</v>
      </c>
      <c r="E47" s="16">
        <f aca="true" t="shared" si="6" ref="E47:N47">E43+E44+E46+E45</f>
        <v>9.719999999999999</v>
      </c>
      <c r="F47" s="16">
        <f t="shared" si="6"/>
        <v>67.82999999999998</v>
      </c>
      <c r="G47" s="16">
        <f t="shared" si="6"/>
        <v>425.59999999999997</v>
      </c>
      <c r="H47" s="16">
        <f t="shared" si="6"/>
        <v>0.251</v>
      </c>
      <c r="I47" s="16">
        <f t="shared" si="6"/>
        <v>0.03</v>
      </c>
      <c r="J47" s="16">
        <f t="shared" si="6"/>
        <v>45</v>
      </c>
      <c r="K47" s="16">
        <f t="shared" si="6"/>
        <v>37.92</v>
      </c>
      <c r="L47" s="16">
        <f t="shared" si="6"/>
        <v>104.18999999999998</v>
      </c>
      <c r="M47" s="16">
        <f t="shared" si="6"/>
        <v>119.1</v>
      </c>
      <c r="N47" s="16">
        <f t="shared" si="6"/>
        <v>4.779999999999999</v>
      </c>
    </row>
    <row r="48" ht="12.75">
      <c r="B48" s="8" t="s">
        <v>29</v>
      </c>
    </row>
    <row r="49" spans="1:14" ht="12.75">
      <c r="A49" s="15" t="s">
        <v>63</v>
      </c>
      <c r="B49" s="33" t="s">
        <v>64</v>
      </c>
      <c r="C49" s="5">
        <v>100</v>
      </c>
      <c r="D49" s="5">
        <v>1.5</v>
      </c>
      <c r="E49" s="5">
        <v>5</v>
      </c>
      <c r="F49" s="5">
        <v>15</v>
      </c>
      <c r="G49" s="5">
        <v>103</v>
      </c>
      <c r="H49" s="5">
        <v>0.03</v>
      </c>
      <c r="I49" s="5">
        <v>26.8</v>
      </c>
      <c r="J49" s="5">
        <v>0.23</v>
      </c>
      <c r="K49" s="5">
        <v>37.3</v>
      </c>
      <c r="L49" s="5">
        <v>32.4</v>
      </c>
      <c r="M49" s="5">
        <v>12.4</v>
      </c>
      <c r="N49" s="5">
        <v>0.47</v>
      </c>
    </row>
    <row r="50" spans="1:14" ht="24.75" customHeight="1">
      <c r="A50" s="11" t="s">
        <v>139</v>
      </c>
      <c r="B50" s="6" t="s">
        <v>140</v>
      </c>
      <c r="C50" s="5">
        <v>250</v>
      </c>
      <c r="D50" s="5">
        <v>6.39</v>
      </c>
      <c r="E50" s="5">
        <v>5.28</v>
      </c>
      <c r="F50" s="5">
        <v>17.31</v>
      </c>
      <c r="G50" s="5">
        <v>142.49</v>
      </c>
      <c r="H50" s="5">
        <v>0.231</v>
      </c>
      <c r="I50" s="5">
        <v>6.14</v>
      </c>
      <c r="J50" s="5">
        <v>0</v>
      </c>
      <c r="K50" s="5">
        <v>52.26</v>
      </c>
      <c r="L50" s="5">
        <v>304.14</v>
      </c>
      <c r="M50" s="5">
        <v>46.8</v>
      </c>
      <c r="N50" s="5">
        <v>2.09</v>
      </c>
    </row>
    <row r="51" spans="1:14" ht="12.75">
      <c r="A51" s="11" t="s">
        <v>67</v>
      </c>
      <c r="B51" s="6" t="s">
        <v>68</v>
      </c>
      <c r="C51" s="5">
        <v>200</v>
      </c>
      <c r="D51" s="5">
        <v>4.27</v>
      </c>
      <c r="E51" s="5">
        <v>5.55</v>
      </c>
      <c r="F51" s="5">
        <v>29.02</v>
      </c>
      <c r="G51" s="5">
        <v>183.16</v>
      </c>
      <c r="H51" s="5">
        <v>0.186</v>
      </c>
      <c r="I51" s="5">
        <v>24.2</v>
      </c>
      <c r="J51" s="5">
        <v>34</v>
      </c>
      <c r="K51" s="5">
        <v>49.3</v>
      </c>
      <c r="L51" s="5">
        <v>115.5</v>
      </c>
      <c r="M51" s="5">
        <v>37</v>
      </c>
      <c r="N51" s="5">
        <v>1.35</v>
      </c>
    </row>
    <row r="52" spans="1:14" ht="25.5">
      <c r="A52" s="11" t="s">
        <v>69</v>
      </c>
      <c r="B52" s="6" t="s">
        <v>70</v>
      </c>
      <c r="C52" s="5">
        <v>100</v>
      </c>
      <c r="D52" s="5">
        <v>17.38</v>
      </c>
      <c r="E52" s="5">
        <v>15.98</v>
      </c>
      <c r="F52" s="5">
        <v>3.75</v>
      </c>
      <c r="G52" s="5">
        <v>228.55</v>
      </c>
      <c r="H52" s="5">
        <v>0.17</v>
      </c>
      <c r="I52" s="5">
        <v>0.35</v>
      </c>
      <c r="J52" s="5">
        <v>0.12</v>
      </c>
      <c r="K52" s="5">
        <v>58.3</v>
      </c>
      <c r="L52" s="5">
        <v>233.6</v>
      </c>
      <c r="M52" s="5">
        <v>27.9</v>
      </c>
      <c r="N52" s="5">
        <v>1.56</v>
      </c>
    </row>
    <row r="53" spans="1:14" ht="12.75">
      <c r="A53" s="15"/>
      <c r="B53" s="6" t="s">
        <v>24</v>
      </c>
      <c r="C53" s="5">
        <v>100</v>
      </c>
      <c r="D53" s="5">
        <v>8</v>
      </c>
      <c r="E53" s="5">
        <v>1.25</v>
      </c>
      <c r="F53" s="5">
        <v>43.5</v>
      </c>
      <c r="G53" s="5">
        <v>242</v>
      </c>
      <c r="H53" s="5">
        <v>0.16</v>
      </c>
      <c r="I53" s="5">
        <v>0</v>
      </c>
      <c r="J53" s="5">
        <v>0</v>
      </c>
      <c r="K53" s="5">
        <v>23</v>
      </c>
      <c r="L53" s="5">
        <v>1.6</v>
      </c>
      <c r="M53" s="5">
        <v>33</v>
      </c>
      <c r="N53" s="5">
        <v>2</v>
      </c>
    </row>
    <row r="54" spans="1:14" ht="12.75">
      <c r="A54" s="11" t="s">
        <v>36</v>
      </c>
      <c r="B54" s="6" t="s">
        <v>37</v>
      </c>
      <c r="C54" s="5">
        <v>200</v>
      </c>
      <c r="D54" s="5">
        <v>0.13</v>
      </c>
      <c r="E54" s="5">
        <v>0.02</v>
      </c>
      <c r="F54" s="5">
        <v>11.33</v>
      </c>
      <c r="G54" s="5">
        <v>45.6</v>
      </c>
      <c r="H54" s="5">
        <v>0</v>
      </c>
      <c r="I54" s="5">
        <v>3.14</v>
      </c>
      <c r="J54" s="5">
        <v>0</v>
      </c>
      <c r="K54" s="5">
        <v>14.22</v>
      </c>
      <c r="L54" s="5">
        <v>4.44</v>
      </c>
      <c r="M54" s="5">
        <v>2.44</v>
      </c>
      <c r="N54" s="5">
        <v>0.36</v>
      </c>
    </row>
    <row r="55" spans="1:14" s="2" customFormat="1" ht="12.75">
      <c r="A55" s="16"/>
      <c r="B55" s="17" t="s">
        <v>38</v>
      </c>
      <c r="C55" s="16"/>
      <c r="D55" s="16">
        <f aca="true" t="shared" si="7" ref="D55:N55">D49+D50+D51+D52+D53+D54</f>
        <v>37.67</v>
      </c>
      <c r="E55" s="16">
        <f t="shared" si="7"/>
        <v>33.080000000000005</v>
      </c>
      <c r="F55" s="16">
        <f t="shared" si="7"/>
        <v>119.91</v>
      </c>
      <c r="G55" s="16">
        <f t="shared" si="7"/>
        <v>944.8000000000001</v>
      </c>
      <c r="H55" s="16">
        <f t="shared" si="7"/>
        <v>0.777</v>
      </c>
      <c r="I55" s="16">
        <f t="shared" si="7"/>
        <v>60.63</v>
      </c>
      <c r="J55" s="16">
        <f t="shared" si="7"/>
        <v>34.349999999999994</v>
      </c>
      <c r="K55" s="16">
        <f t="shared" si="7"/>
        <v>234.38000000000002</v>
      </c>
      <c r="L55" s="16">
        <f t="shared" si="7"/>
        <v>691.6800000000001</v>
      </c>
      <c r="M55" s="16">
        <f t="shared" si="7"/>
        <v>159.54</v>
      </c>
      <c r="N55" s="16">
        <f t="shared" si="7"/>
        <v>7.83</v>
      </c>
    </row>
    <row r="56" spans="1:14" s="3" customFormat="1" ht="12.75">
      <c r="A56" s="8"/>
      <c r="B56" s="20" t="s">
        <v>45</v>
      </c>
      <c r="C56" s="8"/>
      <c r="D56" s="8">
        <f aca="true" t="shared" si="8" ref="D56:N56">D55+D47</f>
        <v>48.77</v>
      </c>
      <c r="E56" s="8">
        <f t="shared" si="8"/>
        <v>42.800000000000004</v>
      </c>
      <c r="F56" s="8">
        <f t="shared" si="8"/>
        <v>187.73999999999998</v>
      </c>
      <c r="G56" s="8">
        <f t="shared" si="8"/>
        <v>1370.4</v>
      </c>
      <c r="H56" s="8">
        <f t="shared" si="8"/>
        <v>1.028</v>
      </c>
      <c r="I56" s="8">
        <f t="shared" si="8"/>
        <v>60.660000000000004</v>
      </c>
      <c r="J56" s="8">
        <f t="shared" si="8"/>
        <v>79.35</v>
      </c>
      <c r="K56" s="8">
        <f t="shared" si="8"/>
        <v>272.3</v>
      </c>
      <c r="L56" s="8">
        <f t="shared" si="8"/>
        <v>795.87</v>
      </c>
      <c r="M56" s="8">
        <f t="shared" si="8"/>
        <v>278.64</v>
      </c>
      <c r="N56" s="8">
        <f t="shared" si="8"/>
        <v>12.61</v>
      </c>
    </row>
    <row r="57" spans="1:14" s="3" customFormat="1" ht="12.75">
      <c r="A57" s="8"/>
      <c r="B57" s="2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21" customHeight="1">
      <c r="A58" s="38" t="s">
        <v>75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/>
    </row>
    <row r="60" ht="12.75">
      <c r="B60" s="8" t="s">
        <v>21</v>
      </c>
    </row>
    <row r="61" spans="1:14" ht="25.5">
      <c r="A61" s="11" t="s">
        <v>22</v>
      </c>
      <c r="B61" s="33" t="s">
        <v>76</v>
      </c>
      <c r="C61" s="5">
        <v>200</v>
      </c>
      <c r="D61" s="5">
        <v>4.14</v>
      </c>
      <c r="E61" s="5">
        <v>4.52</v>
      </c>
      <c r="F61" s="5">
        <v>30.57</v>
      </c>
      <c r="G61" s="5">
        <v>179.62</v>
      </c>
      <c r="H61" s="5">
        <v>0.03</v>
      </c>
      <c r="I61" s="5">
        <v>0</v>
      </c>
      <c r="J61" s="5">
        <v>20</v>
      </c>
      <c r="K61" s="5">
        <v>5.9</v>
      </c>
      <c r="L61" s="5">
        <v>67</v>
      </c>
      <c r="M61" s="5">
        <v>21.8</v>
      </c>
      <c r="N61" s="5">
        <v>0.47</v>
      </c>
    </row>
    <row r="62" spans="1:14" ht="12.75">
      <c r="A62" s="11" t="s">
        <v>40</v>
      </c>
      <c r="B62" s="33" t="s">
        <v>49</v>
      </c>
      <c r="C62" s="5">
        <v>10</v>
      </c>
      <c r="D62" s="5">
        <v>2.62</v>
      </c>
      <c r="E62" s="5">
        <v>12</v>
      </c>
      <c r="F62" s="5">
        <v>0</v>
      </c>
      <c r="G62" s="5">
        <v>42.41</v>
      </c>
      <c r="H62" s="5">
        <v>0.07</v>
      </c>
      <c r="I62" s="5">
        <v>0.11</v>
      </c>
      <c r="J62" s="5">
        <v>59</v>
      </c>
      <c r="K62" s="5">
        <v>142.4</v>
      </c>
      <c r="L62" s="5">
        <v>111.3</v>
      </c>
      <c r="M62" s="5">
        <v>18.5</v>
      </c>
      <c r="N62" s="5">
        <v>0.96</v>
      </c>
    </row>
    <row r="63" spans="1:14" s="1" customFormat="1" ht="12.75">
      <c r="A63" s="12"/>
      <c r="B63" s="13" t="s">
        <v>24</v>
      </c>
      <c r="C63" s="14">
        <v>60</v>
      </c>
      <c r="D63" s="14">
        <v>4.8</v>
      </c>
      <c r="E63" s="14">
        <v>0.76</v>
      </c>
      <c r="F63" s="14">
        <v>25.66</v>
      </c>
      <c r="G63" s="14">
        <v>145.2</v>
      </c>
      <c r="H63" s="14">
        <v>0.1</v>
      </c>
      <c r="I63" s="14">
        <v>0</v>
      </c>
      <c r="J63" s="14">
        <v>0</v>
      </c>
      <c r="K63" s="14">
        <v>13.8</v>
      </c>
      <c r="L63" s="14">
        <v>0.96</v>
      </c>
      <c r="M63" s="14">
        <v>19.8</v>
      </c>
      <c r="N63" s="14">
        <v>1.2</v>
      </c>
    </row>
    <row r="64" spans="1:14" ht="12.75">
      <c r="A64" s="11" t="s">
        <v>25</v>
      </c>
      <c r="B64" s="6" t="s">
        <v>26</v>
      </c>
      <c r="C64" s="5">
        <v>200</v>
      </c>
      <c r="D64" s="5">
        <v>0.05</v>
      </c>
      <c r="E64" s="5">
        <v>0.01</v>
      </c>
      <c r="F64" s="5">
        <v>9.32</v>
      </c>
      <c r="G64" s="5">
        <v>44.4</v>
      </c>
      <c r="H64" s="5">
        <v>0</v>
      </c>
      <c r="I64" s="5">
        <v>0.03</v>
      </c>
      <c r="J64" s="5">
        <v>0</v>
      </c>
      <c r="K64" s="5">
        <v>10.7</v>
      </c>
      <c r="L64" s="5">
        <v>2.13</v>
      </c>
      <c r="M64" s="5">
        <v>1.2</v>
      </c>
      <c r="N64" s="5">
        <v>0.25</v>
      </c>
    </row>
    <row r="65" spans="1:14" s="2" customFormat="1" ht="12.75">
      <c r="A65" s="16"/>
      <c r="B65" s="17" t="s">
        <v>28</v>
      </c>
      <c r="C65" s="16"/>
      <c r="D65" s="16">
        <f>D61+D63+D64+D62</f>
        <v>11.61</v>
      </c>
      <c r="E65" s="16">
        <f aca="true" t="shared" si="9" ref="E65:N65">E61+E63+E64+E62</f>
        <v>17.29</v>
      </c>
      <c r="F65" s="16">
        <f t="shared" si="9"/>
        <v>65.55000000000001</v>
      </c>
      <c r="G65" s="16">
        <f t="shared" si="9"/>
        <v>411.63</v>
      </c>
      <c r="H65" s="16">
        <f t="shared" si="9"/>
        <v>0.2</v>
      </c>
      <c r="I65" s="16">
        <f t="shared" si="9"/>
        <v>0.14</v>
      </c>
      <c r="J65" s="16">
        <f t="shared" si="9"/>
        <v>79</v>
      </c>
      <c r="K65" s="16">
        <f t="shared" si="9"/>
        <v>172.8</v>
      </c>
      <c r="L65" s="16">
        <f t="shared" si="9"/>
        <v>181.39</v>
      </c>
      <c r="M65" s="16">
        <f t="shared" si="9"/>
        <v>61.300000000000004</v>
      </c>
      <c r="N65" s="16">
        <f t="shared" si="9"/>
        <v>2.88</v>
      </c>
    </row>
    <row r="66" spans="1:2" ht="12.75">
      <c r="A66" s="15"/>
      <c r="B66" s="8" t="s">
        <v>29</v>
      </c>
    </row>
    <row r="67" spans="1:14" ht="12.75">
      <c r="A67" s="11" t="s">
        <v>182</v>
      </c>
      <c r="B67" s="6" t="s">
        <v>80</v>
      </c>
      <c r="C67" s="5">
        <v>250</v>
      </c>
      <c r="D67" s="5">
        <v>2.29</v>
      </c>
      <c r="E67" s="5">
        <v>5.07</v>
      </c>
      <c r="F67" s="5">
        <v>13.82</v>
      </c>
      <c r="G67" s="5">
        <v>180.9</v>
      </c>
      <c r="H67" s="5">
        <v>2.31</v>
      </c>
      <c r="I67" s="5">
        <v>7.76</v>
      </c>
      <c r="J67" s="5">
        <v>0</v>
      </c>
      <c r="K67" s="5">
        <v>34.75</v>
      </c>
      <c r="L67" s="5">
        <v>64.55</v>
      </c>
      <c r="M67" s="5">
        <v>30</v>
      </c>
      <c r="N67" s="5">
        <v>0.9</v>
      </c>
    </row>
    <row r="68" spans="1:6" ht="12.75">
      <c r="A68" s="11"/>
      <c r="F68" s="14"/>
    </row>
    <row r="69" spans="1:14" ht="12.75">
      <c r="A69" s="11" t="s">
        <v>81</v>
      </c>
      <c r="B69" s="6" t="s">
        <v>82</v>
      </c>
      <c r="C69" s="5">
        <v>250</v>
      </c>
      <c r="D69" s="5">
        <v>26</v>
      </c>
      <c r="E69" s="5">
        <v>6.7</v>
      </c>
      <c r="F69" s="5">
        <v>23.1</v>
      </c>
      <c r="G69" s="5">
        <v>256.2</v>
      </c>
      <c r="H69" s="5">
        <v>0.21</v>
      </c>
      <c r="I69" s="5">
        <v>9.1</v>
      </c>
      <c r="J69" s="5">
        <v>20</v>
      </c>
      <c r="K69" s="5">
        <v>30</v>
      </c>
      <c r="L69" s="5">
        <v>323.5</v>
      </c>
      <c r="M69" s="5">
        <v>62.8</v>
      </c>
      <c r="N69" s="5">
        <v>3.8</v>
      </c>
    </row>
    <row r="70" spans="1:14" ht="12.75">
      <c r="A70" s="11" t="s">
        <v>77</v>
      </c>
      <c r="B70" s="6" t="s">
        <v>78</v>
      </c>
      <c r="C70" s="5">
        <v>100</v>
      </c>
      <c r="D70" s="5">
        <v>1.4</v>
      </c>
      <c r="E70" s="5">
        <v>6.2</v>
      </c>
      <c r="F70" s="14">
        <v>28.3</v>
      </c>
      <c r="G70" s="5">
        <v>94.8</v>
      </c>
      <c r="H70" s="5">
        <v>0.06</v>
      </c>
      <c r="I70" s="5">
        <v>10.3</v>
      </c>
      <c r="J70" s="5">
        <v>0</v>
      </c>
      <c r="K70" s="5">
        <v>23.2</v>
      </c>
      <c r="L70" s="5">
        <v>45</v>
      </c>
      <c r="M70" s="5">
        <v>20.8</v>
      </c>
      <c r="N70" s="5">
        <v>0.9</v>
      </c>
    </row>
    <row r="71" spans="1:14" ht="12.75">
      <c r="A71" s="15"/>
      <c r="B71" s="6" t="s">
        <v>24</v>
      </c>
      <c r="C71" s="5">
        <v>100</v>
      </c>
      <c r="D71" s="5">
        <v>8</v>
      </c>
      <c r="E71" s="5">
        <v>1.25</v>
      </c>
      <c r="F71" s="5">
        <v>43.5</v>
      </c>
      <c r="G71" s="5">
        <v>242</v>
      </c>
      <c r="H71" s="5">
        <v>0.16</v>
      </c>
      <c r="I71" s="5">
        <v>0</v>
      </c>
      <c r="J71" s="5">
        <v>0</v>
      </c>
      <c r="K71" s="5">
        <v>23</v>
      </c>
      <c r="L71" s="5">
        <v>1.6</v>
      </c>
      <c r="M71" s="5">
        <v>33</v>
      </c>
      <c r="N71" s="5">
        <v>2</v>
      </c>
    </row>
    <row r="72" spans="1:14" ht="12.75">
      <c r="A72" s="11" t="s">
        <v>83</v>
      </c>
      <c r="B72" s="6" t="s">
        <v>84</v>
      </c>
      <c r="C72" s="5">
        <v>200</v>
      </c>
      <c r="D72" s="5">
        <v>0.6000000000000001</v>
      </c>
      <c r="E72" s="5">
        <v>0</v>
      </c>
      <c r="F72" s="5">
        <v>31.4</v>
      </c>
      <c r="G72" s="5">
        <v>124.5</v>
      </c>
      <c r="H72" s="5">
        <v>0.01</v>
      </c>
      <c r="I72" s="5">
        <v>0.75</v>
      </c>
      <c r="J72" s="5">
        <v>0.02</v>
      </c>
      <c r="K72" s="5">
        <v>20.4</v>
      </c>
      <c r="L72" s="5">
        <v>20.75</v>
      </c>
      <c r="M72" s="5">
        <v>25.5</v>
      </c>
      <c r="N72" s="5">
        <v>0.81</v>
      </c>
    </row>
    <row r="73" spans="1:15" s="2" customFormat="1" ht="12.75">
      <c r="A73" s="16"/>
      <c r="B73" s="17" t="s">
        <v>38</v>
      </c>
      <c r="C73" s="16"/>
      <c r="D73" s="16">
        <f>D67+D69+D70+D71+D72</f>
        <v>38.29</v>
      </c>
      <c r="E73" s="16">
        <f aca="true" t="shared" si="10" ref="E73:N73">E67+E69+E70+E71+E72</f>
        <v>19.22</v>
      </c>
      <c r="F73" s="16">
        <f t="shared" si="10"/>
        <v>140.12</v>
      </c>
      <c r="G73" s="16">
        <f t="shared" si="10"/>
        <v>898.4</v>
      </c>
      <c r="H73" s="16">
        <f t="shared" si="10"/>
        <v>2.75</v>
      </c>
      <c r="I73" s="16">
        <f t="shared" si="10"/>
        <v>27.91</v>
      </c>
      <c r="J73" s="16">
        <f t="shared" si="10"/>
        <v>20.02</v>
      </c>
      <c r="K73" s="16">
        <f t="shared" si="10"/>
        <v>131.35</v>
      </c>
      <c r="L73" s="16">
        <f t="shared" si="10"/>
        <v>455.40000000000003</v>
      </c>
      <c r="M73" s="16">
        <f t="shared" si="10"/>
        <v>172.1</v>
      </c>
      <c r="N73" s="16">
        <f t="shared" si="10"/>
        <v>8.41</v>
      </c>
      <c r="O73" s="7"/>
    </row>
    <row r="74" spans="1:15" s="3" customFormat="1" ht="12.75">
      <c r="A74" s="8"/>
      <c r="B74" s="20" t="s">
        <v>45</v>
      </c>
      <c r="C74" s="8"/>
      <c r="D74" s="8">
        <f aca="true" t="shared" si="11" ref="D74:N74">D73+D65</f>
        <v>49.9</v>
      </c>
      <c r="E74" s="8">
        <f t="shared" si="11"/>
        <v>36.51</v>
      </c>
      <c r="F74" s="8">
        <f t="shared" si="11"/>
        <v>205.67000000000002</v>
      </c>
      <c r="G74" s="8">
        <f t="shared" si="11"/>
        <v>1310.03</v>
      </c>
      <c r="H74" s="8">
        <f t="shared" si="11"/>
        <v>2.95</v>
      </c>
      <c r="I74" s="8">
        <f t="shared" si="11"/>
        <v>28.05</v>
      </c>
      <c r="J74" s="8">
        <f t="shared" si="11"/>
        <v>99.02</v>
      </c>
      <c r="K74" s="8">
        <f t="shared" si="11"/>
        <v>304.15</v>
      </c>
      <c r="L74" s="8">
        <f t="shared" si="11"/>
        <v>636.79</v>
      </c>
      <c r="M74" s="8">
        <f t="shared" si="11"/>
        <v>233.4</v>
      </c>
      <c r="N74" s="8">
        <f t="shared" si="11"/>
        <v>11.29</v>
      </c>
      <c r="O74" s="2"/>
    </row>
    <row r="75" spans="1:15" ht="21" customHeight="1">
      <c r="A75" s="38" t="s">
        <v>89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40"/>
      <c r="O75" s="3"/>
    </row>
    <row r="76" spans="1:2" ht="12.75">
      <c r="A76" s="15"/>
      <c r="B76" s="8" t="s">
        <v>29</v>
      </c>
    </row>
    <row r="77" ht="12.75">
      <c r="B77" s="8" t="s">
        <v>21</v>
      </c>
    </row>
    <row r="78" spans="1:14" ht="25.5">
      <c r="A78" s="15" t="s">
        <v>22</v>
      </c>
      <c r="B78" s="33" t="s">
        <v>90</v>
      </c>
      <c r="C78" s="5">
        <v>200</v>
      </c>
      <c r="D78" s="5">
        <v>6.33</v>
      </c>
      <c r="E78" s="5">
        <v>4.54</v>
      </c>
      <c r="F78" s="5">
        <v>37.07</v>
      </c>
      <c r="G78" s="5">
        <v>214.53</v>
      </c>
      <c r="H78" s="5">
        <v>0.17</v>
      </c>
      <c r="I78" s="5">
        <v>0</v>
      </c>
      <c r="J78" s="5">
        <v>20</v>
      </c>
      <c r="K78" s="5">
        <v>37.1</v>
      </c>
      <c r="L78" s="5">
        <v>172.7</v>
      </c>
      <c r="M78" s="5">
        <v>21.8</v>
      </c>
      <c r="N78" s="5">
        <v>0.8</v>
      </c>
    </row>
    <row r="79" spans="1:15" s="1" customFormat="1" ht="12.75">
      <c r="A79" s="12"/>
      <c r="B79" s="13" t="s">
        <v>24</v>
      </c>
      <c r="C79" s="14">
        <v>60</v>
      </c>
      <c r="D79" s="14">
        <v>4.8</v>
      </c>
      <c r="E79" s="14">
        <v>0.76</v>
      </c>
      <c r="F79" s="14">
        <v>25.66</v>
      </c>
      <c r="G79" s="14">
        <v>145.2</v>
      </c>
      <c r="H79" s="14">
        <v>0.1</v>
      </c>
      <c r="I79" s="14">
        <v>0</v>
      </c>
      <c r="J79" s="14">
        <v>0</v>
      </c>
      <c r="K79" s="14">
        <v>13.8</v>
      </c>
      <c r="L79" s="14">
        <v>0.96</v>
      </c>
      <c r="M79" s="14">
        <v>19.8</v>
      </c>
      <c r="N79" s="14">
        <v>1.2</v>
      </c>
      <c r="O79" s="7"/>
    </row>
    <row r="80" spans="1:15" s="3" customFormat="1" ht="12.75">
      <c r="A80" s="11"/>
      <c r="B80" s="6" t="s">
        <v>27</v>
      </c>
      <c r="C80" s="5">
        <v>10</v>
      </c>
      <c r="D80" s="5">
        <v>0.08</v>
      </c>
      <c r="E80" s="5">
        <v>7.3</v>
      </c>
      <c r="F80" s="5">
        <v>0.13</v>
      </c>
      <c r="G80" s="5">
        <v>66</v>
      </c>
      <c r="H80" s="5">
        <v>0.001</v>
      </c>
      <c r="I80" s="5">
        <v>0</v>
      </c>
      <c r="J80" s="5">
        <v>40</v>
      </c>
      <c r="K80" s="5">
        <v>2.42</v>
      </c>
      <c r="L80" s="5">
        <v>3</v>
      </c>
      <c r="M80" s="5">
        <v>0</v>
      </c>
      <c r="N80" s="5">
        <v>0.02</v>
      </c>
      <c r="O80" s="1"/>
    </row>
    <row r="81" spans="1:15" ht="12.75">
      <c r="A81" s="11" t="s">
        <v>25</v>
      </c>
      <c r="B81" s="6" t="s">
        <v>26</v>
      </c>
      <c r="C81" s="5">
        <v>200</v>
      </c>
      <c r="D81" s="5">
        <v>0.05</v>
      </c>
      <c r="E81" s="5">
        <v>0.01</v>
      </c>
      <c r="F81" s="5">
        <v>9.32</v>
      </c>
      <c r="G81" s="5">
        <v>44.4</v>
      </c>
      <c r="H81" s="5">
        <v>0</v>
      </c>
      <c r="I81" s="5">
        <v>0.03</v>
      </c>
      <c r="J81" s="5">
        <v>0</v>
      </c>
      <c r="K81" s="5">
        <v>10.7</v>
      </c>
      <c r="L81" s="5">
        <v>2.13</v>
      </c>
      <c r="M81" s="5">
        <v>1.2</v>
      </c>
      <c r="N81" s="5">
        <v>0.25</v>
      </c>
      <c r="O81" s="3"/>
    </row>
    <row r="82" spans="1:15" s="2" customFormat="1" ht="12.75">
      <c r="A82" s="16"/>
      <c r="B82" s="17" t="s">
        <v>28</v>
      </c>
      <c r="C82" s="16"/>
      <c r="D82" s="16">
        <f>D78+D79+D80+D81</f>
        <v>11.26</v>
      </c>
      <c r="E82" s="16">
        <f aca="true" t="shared" si="12" ref="E82:N82">E78+E79+E80+E81</f>
        <v>12.61</v>
      </c>
      <c r="F82" s="16">
        <f t="shared" si="12"/>
        <v>72.18</v>
      </c>
      <c r="G82" s="16">
        <f t="shared" si="12"/>
        <v>470.13</v>
      </c>
      <c r="H82" s="16">
        <f t="shared" si="12"/>
        <v>0.271</v>
      </c>
      <c r="I82" s="16">
        <f t="shared" si="12"/>
        <v>0.03</v>
      </c>
      <c r="J82" s="16">
        <f t="shared" si="12"/>
        <v>60</v>
      </c>
      <c r="K82" s="16">
        <f t="shared" si="12"/>
        <v>64.02000000000001</v>
      </c>
      <c r="L82" s="16">
        <f t="shared" si="12"/>
        <v>178.79</v>
      </c>
      <c r="M82" s="16">
        <f t="shared" si="12"/>
        <v>42.800000000000004</v>
      </c>
      <c r="N82" s="16">
        <f t="shared" si="12"/>
        <v>2.27</v>
      </c>
      <c r="O82" s="7"/>
    </row>
    <row r="83" spans="1:15" ht="25.5">
      <c r="A83" s="15" t="s">
        <v>91</v>
      </c>
      <c r="B83" s="6" t="s">
        <v>92</v>
      </c>
      <c r="C83" s="5">
        <v>100</v>
      </c>
      <c r="D83" s="5">
        <v>1.2</v>
      </c>
      <c r="E83" s="5">
        <v>10</v>
      </c>
      <c r="F83" s="5">
        <v>9.1</v>
      </c>
      <c r="G83" s="5">
        <v>121.3</v>
      </c>
      <c r="H83" s="5">
        <v>0.06</v>
      </c>
      <c r="I83" s="5">
        <v>72.9</v>
      </c>
      <c r="J83" s="5">
        <v>0.84</v>
      </c>
      <c r="K83" s="5">
        <v>42.6</v>
      </c>
      <c r="L83" s="5">
        <v>33.87</v>
      </c>
      <c r="M83" s="5">
        <v>9.45</v>
      </c>
      <c r="N83" s="5">
        <v>1.25</v>
      </c>
      <c r="O83" s="2"/>
    </row>
    <row r="84" spans="1:14" ht="12.75">
      <c r="A84" s="11" t="s">
        <v>93</v>
      </c>
      <c r="B84" s="6" t="s">
        <v>94</v>
      </c>
      <c r="C84" s="5">
        <v>250</v>
      </c>
      <c r="D84" s="5">
        <v>13.5</v>
      </c>
      <c r="E84" s="5">
        <v>9.6</v>
      </c>
      <c r="F84" s="5">
        <v>19.7</v>
      </c>
      <c r="G84" s="5">
        <v>132</v>
      </c>
      <c r="H84" s="5">
        <v>0.18</v>
      </c>
      <c r="I84" s="5">
        <v>18.75</v>
      </c>
      <c r="J84" s="5">
        <v>0.09</v>
      </c>
      <c r="K84" s="5">
        <v>49.25</v>
      </c>
      <c r="L84" s="5">
        <v>260.4</v>
      </c>
      <c r="M84" s="5">
        <v>49.25</v>
      </c>
      <c r="N84" s="5">
        <v>1.75</v>
      </c>
    </row>
    <row r="85" spans="1:14" ht="12.75">
      <c r="A85" s="11" t="s">
        <v>54</v>
      </c>
      <c r="B85" s="33" t="s">
        <v>95</v>
      </c>
      <c r="C85" s="5">
        <v>200</v>
      </c>
      <c r="D85" s="5">
        <v>5.67</v>
      </c>
      <c r="E85" s="5">
        <v>5.28</v>
      </c>
      <c r="F85" s="5">
        <v>32.55</v>
      </c>
      <c r="G85" s="5">
        <v>200</v>
      </c>
      <c r="H85" s="5">
        <v>0.2</v>
      </c>
      <c r="I85" s="5">
        <v>0</v>
      </c>
      <c r="J85" s="5">
        <v>28</v>
      </c>
      <c r="K85" s="5">
        <v>22.2</v>
      </c>
      <c r="L85" s="5">
        <v>179.2</v>
      </c>
      <c r="M85" s="5">
        <v>63.1</v>
      </c>
      <c r="N85" s="5">
        <v>2.1</v>
      </c>
    </row>
    <row r="86" spans="1:14" ht="25.5">
      <c r="A86" s="11" t="s">
        <v>96</v>
      </c>
      <c r="B86" s="33" t="s">
        <v>97</v>
      </c>
      <c r="C86" s="5" t="s">
        <v>98</v>
      </c>
      <c r="D86" s="5">
        <v>11.32</v>
      </c>
      <c r="E86" s="5">
        <v>21.89</v>
      </c>
      <c r="F86" s="5">
        <v>26.81</v>
      </c>
      <c r="G86" s="5">
        <v>348.94</v>
      </c>
      <c r="H86" s="5">
        <v>0.045</v>
      </c>
      <c r="I86" s="5">
        <v>0</v>
      </c>
      <c r="J86" s="5">
        <v>11.9</v>
      </c>
      <c r="K86" s="5">
        <v>8.75</v>
      </c>
      <c r="L86" s="5">
        <v>14.45</v>
      </c>
      <c r="M86" s="5">
        <v>72.8</v>
      </c>
      <c r="N86" s="5">
        <v>0.75</v>
      </c>
    </row>
    <row r="87" spans="1:14" ht="12.75">
      <c r="A87" s="15"/>
      <c r="B87" s="6" t="s">
        <v>24</v>
      </c>
      <c r="C87" s="5">
        <v>100</v>
      </c>
      <c r="D87" s="5">
        <v>8</v>
      </c>
      <c r="E87" s="5">
        <v>1.25</v>
      </c>
      <c r="F87" s="5">
        <v>43.5</v>
      </c>
      <c r="G87" s="5">
        <v>242</v>
      </c>
      <c r="H87" s="5">
        <v>0.16</v>
      </c>
      <c r="I87" s="5">
        <v>0</v>
      </c>
      <c r="J87" s="5">
        <v>0</v>
      </c>
      <c r="K87" s="5">
        <v>23</v>
      </c>
      <c r="L87" s="5">
        <v>1.6</v>
      </c>
      <c r="M87" s="5">
        <v>33</v>
      </c>
      <c r="N87" s="5">
        <v>2</v>
      </c>
    </row>
    <row r="88" spans="1:14" ht="12.75">
      <c r="A88" s="11"/>
      <c r="B88" s="6" t="s">
        <v>99</v>
      </c>
      <c r="C88" s="5">
        <v>200</v>
      </c>
      <c r="D88" s="5">
        <v>0.1</v>
      </c>
      <c r="E88" s="5">
        <v>0.1</v>
      </c>
      <c r="F88" s="5">
        <v>59.8</v>
      </c>
      <c r="G88" s="5">
        <v>180.4</v>
      </c>
      <c r="H88" s="5">
        <v>0</v>
      </c>
      <c r="I88" s="5">
        <v>0.8</v>
      </c>
      <c r="J88" s="5">
        <v>20</v>
      </c>
      <c r="K88" s="5">
        <v>0</v>
      </c>
      <c r="L88" s="5">
        <v>0</v>
      </c>
      <c r="M88" s="5">
        <v>0</v>
      </c>
      <c r="N88" s="5">
        <v>0</v>
      </c>
    </row>
    <row r="89" spans="1:14" ht="12.75">
      <c r="A89" s="11" t="s">
        <v>101</v>
      </c>
      <c r="B89" s="6" t="s">
        <v>102</v>
      </c>
      <c r="C89" s="5">
        <v>75</v>
      </c>
      <c r="D89" s="5">
        <v>4.89</v>
      </c>
      <c r="E89" s="5">
        <v>8.43</v>
      </c>
      <c r="F89" s="5">
        <v>46.48</v>
      </c>
      <c r="G89" s="5">
        <v>281</v>
      </c>
      <c r="H89" s="5">
        <v>0.08</v>
      </c>
      <c r="I89" s="5">
        <v>0.05</v>
      </c>
      <c r="J89" s="5">
        <v>8</v>
      </c>
      <c r="K89" s="5">
        <v>19.2</v>
      </c>
      <c r="L89" s="5">
        <v>48.5</v>
      </c>
      <c r="M89" s="5">
        <v>17.8</v>
      </c>
      <c r="N89" s="5">
        <v>0.85</v>
      </c>
    </row>
    <row r="90" spans="1:15" s="2" customFormat="1" ht="12.75">
      <c r="A90" s="16"/>
      <c r="B90" s="17" t="s">
        <v>38</v>
      </c>
      <c r="C90" s="16"/>
      <c r="D90" s="16">
        <f aca="true" t="shared" si="13" ref="D90:N90">D83+D84+D85+D86+D87+D88+D89</f>
        <v>44.68</v>
      </c>
      <c r="E90" s="16">
        <f t="shared" si="13"/>
        <v>56.550000000000004</v>
      </c>
      <c r="F90" s="16">
        <f t="shared" si="13"/>
        <v>237.93999999999997</v>
      </c>
      <c r="G90" s="16">
        <f t="shared" si="13"/>
        <v>1505.64</v>
      </c>
      <c r="H90" s="16">
        <f t="shared" si="13"/>
        <v>0.725</v>
      </c>
      <c r="I90" s="16">
        <f t="shared" si="13"/>
        <v>92.5</v>
      </c>
      <c r="J90" s="16">
        <f t="shared" si="13"/>
        <v>68.83</v>
      </c>
      <c r="K90" s="16">
        <f t="shared" si="13"/>
        <v>165</v>
      </c>
      <c r="L90" s="16">
        <f t="shared" si="13"/>
        <v>538.02</v>
      </c>
      <c r="M90" s="16">
        <f t="shared" si="13"/>
        <v>245.40000000000003</v>
      </c>
      <c r="N90" s="16">
        <f t="shared" si="13"/>
        <v>8.7</v>
      </c>
      <c r="O90" s="7"/>
    </row>
    <row r="91" spans="1:15" s="3" customFormat="1" ht="12.75">
      <c r="A91" s="16"/>
      <c r="B91" s="20" t="s">
        <v>45</v>
      </c>
      <c r="C91" s="8"/>
      <c r="D91" s="8">
        <f>D90+D82</f>
        <v>55.94</v>
      </c>
      <c r="E91" s="8">
        <f aca="true" t="shared" si="14" ref="E91:N91">E90+E82</f>
        <v>69.16</v>
      </c>
      <c r="F91" s="8">
        <f t="shared" si="14"/>
        <v>310.12</v>
      </c>
      <c r="G91" s="8">
        <f t="shared" si="14"/>
        <v>1975.77</v>
      </c>
      <c r="H91" s="8">
        <f t="shared" si="14"/>
        <v>0.996</v>
      </c>
      <c r="I91" s="8">
        <f t="shared" si="14"/>
        <v>92.53</v>
      </c>
      <c r="J91" s="8">
        <f t="shared" si="14"/>
        <v>128.82999999999998</v>
      </c>
      <c r="K91" s="8">
        <f t="shared" si="14"/>
        <v>229.02</v>
      </c>
      <c r="L91" s="8">
        <f t="shared" si="14"/>
        <v>716.81</v>
      </c>
      <c r="M91" s="8">
        <f t="shared" si="14"/>
        <v>288.20000000000005</v>
      </c>
      <c r="N91" s="8">
        <f t="shared" si="14"/>
        <v>10.969999999999999</v>
      </c>
      <c r="O91" s="2"/>
    </row>
    <row r="92" spans="1:15" ht="21.75" customHeight="1">
      <c r="A92" s="50" t="s">
        <v>103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2"/>
      <c r="O92" s="3"/>
    </row>
    <row r="93" ht="12.75">
      <c r="B93" s="8" t="s">
        <v>21</v>
      </c>
    </row>
    <row r="94" spans="1:14" ht="12.75">
      <c r="A94" s="15" t="s">
        <v>22</v>
      </c>
      <c r="B94" s="6" t="s">
        <v>104</v>
      </c>
      <c r="C94" s="5">
        <v>200</v>
      </c>
      <c r="D94" s="5">
        <v>5.79</v>
      </c>
      <c r="E94" s="5">
        <v>6.08</v>
      </c>
      <c r="F94" s="5">
        <v>26.67</v>
      </c>
      <c r="G94" s="5">
        <v>184.66</v>
      </c>
      <c r="H94" s="5">
        <v>0.17</v>
      </c>
      <c r="I94" s="5">
        <v>0</v>
      </c>
      <c r="J94" s="5">
        <v>20</v>
      </c>
      <c r="K94" s="5">
        <v>33.8</v>
      </c>
      <c r="L94" s="5">
        <v>172.7</v>
      </c>
      <c r="M94" s="5">
        <v>56.9</v>
      </c>
      <c r="N94" s="5">
        <v>1.94</v>
      </c>
    </row>
    <row r="95" spans="1:15" s="1" customFormat="1" ht="12.75">
      <c r="A95" s="12"/>
      <c r="B95" s="13" t="s">
        <v>24</v>
      </c>
      <c r="C95" s="14">
        <v>60</v>
      </c>
      <c r="D95" s="14">
        <v>4.8</v>
      </c>
      <c r="E95" s="14">
        <v>0.76</v>
      </c>
      <c r="F95" s="14">
        <v>25.66</v>
      </c>
      <c r="G95" s="14">
        <v>145.2</v>
      </c>
      <c r="H95" s="14">
        <v>0.1</v>
      </c>
      <c r="I95" s="14">
        <v>0</v>
      </c>
      <c r="J95" s="14">
        <v>0</v>
      </c>
      <c r="K95" s="14">
        <v>13.8</v>
      </c>
      <c r="L95" s="14">
        <v>0.96</v>
      </c>
      <c r="M95" s="14">
        <v>19.8</v>
      </c>
      <c r="N95" s="14">
        <v>1.2</v>
      </c>
      <c r="O95" s="7"/>
    </row>
    <row r="96" spans="1:15" ht="12.75">
      <c r="A96" s="15" t="s">
        <v>25</v>
      </c>
      <c r="B96" s="6" t="s">
        <v>26</v>
      </c>
      <c r="C96" s="5">
        <v>200</v>
      </c>
      <c r="D96" s="5">
        <v>0.05</v>
      </c>
      <c r="E96" s="5">
        <v>0.01</v>
      </c>
      <c r="F96" s="5">
        <v>9.32</v>
      </c>
      <c r="G96" s="5">
        <v>44.4</v>
      </c>
      <c r="H96" s="5">
        <v>0</v>
      </c>
      <c r="I96" s="5">
        <v>0.03</v>
      </c>
      <c r="J96" s="5">
        <v>0</v>
      </c>
      <c r="K96" s="5">
        <v>10.7</v>
      </c>
      <c r="L96" s="5">
        <v>2.13</v>
      </c>
      <c r="M96" s="5">
        <v>1.2</v>
      </c>
      <c r="N96" s="5">
        <v>0.25</v>
      </c>
      <c r="O96" s="1"/>
    </row>
    <row r="97" spans="1:14" ht="12.75">
      <c r="A97" s="11"/>
      <c r="B97" s="6" t="s">
        <v>105</v>
      </c>
      <c r="C97" s="5">
        <v>10</v>
      </c>
      <c r="D97" s="5">
        <v>2.62</v>
      </c>
      <c r="E97" s="5">
        <v>12</v>
      </c>
      <c r="F97" s="5">
        <v>0</v>
      </c>
      <c r="G97" s="5">
        <v>42.41</v>
      </c>
      <c r="H97" s="5">
        <v>0</v>
      </c>
      <c r="I97" s="5">
        <v>0.08</v>
      </c>
      <c r="J97" s="5">
        <v>25.2</v>
      </c>
      <c r="K97" s="5">
        <v>120</v>
      </c>
      <c r="L97" s="5">
        <v>7.2</v>
      </c>
      <c r="M97" s="5">
        <v>6.6</v>
      </c>
      <c r="N97" s="5">
        <v>0.08</v>
      </c>
    </row>
    <row r="98" spans="1:15" s="3" customFormat="1" ht="12.75">
      <c r="A98" s="8"/>
      <c r="B98" s="20" t="s">
        <v>28</v>
      </c>
      <c r="C98" s="8"/>
      <c r="D98" s="8">
        <f>D94+D95+D96+D97</f>
        <v>13.260000000000002</v>
      </c>
      <c r="E98" s="8">
        <f aca="true" t="shared" si="15" ref="E98:N98">E94+E95+E96+E97</f>
        <v>18.85</v>
      </c>
      <c r="F98" s="8">
        <f t="shared" si="15"/>
        <v>61.65</v>
      </c>
      <c r="G98" s="8">
        <f t="shared" si="15"/>
        <v>416.66999999999996</v>
      </c>
      <c r="H98" s="8">
        <f t="shared" si="15"/>
        <v>0.27</v>
      </c>
      <c r="I98" s="8">
        <f t="shared" si="15"/>
        <v>0.11</v>
      </c>
      <c r="J98" s="8">
        <f t="shared" si="15"/>
        <v>45.2</v>
      </c>
      <c r="K98" s="8">
        <f t="shared" si="15"/>
        <v>178.3</v>
      </c>
      <c r="L98" s="8">
        <f t="shared" si="15"/>
        <v>182.98999999999998</v>
      </c>
      <c r="M98" s="8">
        <f t="shared" si="15"/>
        <v>84.5</v>
      </c>
      <c r="N98" s="8">
        <f t="shared" si="15"/>
        <v>3.4699999999999998</v>
      </c>
      <c r="O98" s="7"/>
    </row>
    <row r="99" spans="1:14" s="3" customFormat="1" ht="12.75">
      <c r="A99" s="16"/>
      <c r="B99" s="8" t="s">
        <v>29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5" ht="12.75">
      <c r="A100" s="11" t="s">
        <v>106</v>
      </c>
      <c r="B100" s="6" t="s">
        <v>107</v>
      </c>
      <c r="C100" s="5">
        <v>100</v>
      </c>
      <c r="D100" s="5">
        <v>1.6</v>
      </c>
      <c r="E100" s="5">
        <v>4.99</v>
      </c>
      <c r="F100" s="5">
        <v>9.24</v>
      </c>
      <c r="G100" s="5">
        <v>79.7</v>
      </c>
      <c r="H100" s="5">
        <v>0.02</v>
      </c>
      <c r="I100" s="5">
        <v>27</v>
      </c>
      <c r="J100" s="5">
        <v>0.2</v>
      </c>
      <c r="K100" s="5">
        <v>48.5</v>
      </c>
      <c r="L100" s="5">
        <v>27.4</v>
      </c>
      <c r="M100" s="5">
        <v>14.6</v>
      </c>
      <c r="N100" s="5">
        <v>0.6000000000000001</v>
      </c>
      <c r="O100" s="3"/>
    </row>
    <row r="101" spans="1:14" ht="25.5">
      <c r="A101" s="11" t="s">
        <v>108</v>
      </c>
      <c r="B101" s="6" t="s">
        <v>109</v>
      </c>
      <c r="C101" s="5">
        <v>250</v>
      </c>
      <c r="D101" s="5">
        <v>13.7</v>
      </c>
      <c r="E101" s="5">
        <v>10</v>
      </c>
      <c r="F101" s="5">
        <v>21.8</v>
      </c>
      <c r="G101" s="5">
        <v>227.5</v>
      </c>
      <c r="H101" s="5">
        <v>0.2</v>
      </c>
      <c r="I101" s="5">
        <v>23.3</v>
      </c>
      <c r="J101" s="5">
        <v>0.91</v>
      </c>
      <c r="K101" s="5">
        <v>61.3</v>
      </c>
      <c r="L101" s="5">
        <v>206.4</v>
      </c>
      <c r="M101" s="5">
        <v>31.2</v>
      </c>
      <c r="N101" s="5">
        <v>3</v>
      </c>
    </row>
    <row r="102" spans="1:14" ht="12.75">
      <c r="A102" s="11" t="s">
        <v>110</v>
      </c>
      <c r="B102" s="6" t="s">
        <v>111</v>
      </c>
      <c r="C102" s="5">
        <v>230</v>
      </c>
      <c r="D102" s="5">
        <v>2.48</v>
      </c>
      <c r="E102" s="5">
        <v>16.7</v>
      </c>
      <c r="F102" s="14">
        <v>19.67</v>
      </c>
      <c r="G102" s="5">
        <v>230</v>
      </c>
      <c r="H102" s="5">
        <v>0.07</v>
      </c>
      <c r="I102" s="5">
        <v>12.72</v>
      </c>
      <c r="J102" s="5">
        <v>0</v>
      </c>
      <c r="K102" s="5">
        <v>41.4</v>
      </c>
      <c r="L102" s="5">
        <v>0.74</v>
      </c>
      <c r="M102" s="5">
        <v>35.9</v>
      </c>
      <c r="N102" s="5">
        <v>1.22</v>
      </c>
    </row>
    <row r="103" spans="1:14" ht="12.75">
      <c r="A103" s="23" t="s">
        <v>112</v>
      </c>
      <c r="B103" s="6" t="s">
        <v>113</v>
      </c>
      <c r="C103" s="5">
        <v>100</v>
      </c>
      <c r="D103" s="5">
        <v>9.88</v>
      </c>
      <c r="E103" s="5">
        <v>17.2</v>
      </c>
      <c r="F103" s="5">
        <v>1.84</v>
      </c>
      <c r="G103" s="5">
        <v>140</v>
      </c>
      <c r="H103" s="5">
        <v>0.12</v>
      </c>
      <c r="I103" s="5">
        <v>0.02</v>
      </c>
      <c r="J103" s="5">
        <v>43</v>
      </c>
      <c r="K103" s="5">
        <v>30.1</v>
      </c>
      <c r="L103" s="5">
        <v>69.2</v>
      </c>
      <c r="M103" s="5">
        <v>9.1</v>
      </c>
      <c r="N103" s="5">
        <v>0.72</v>
      </c>
    </row>
    <row r="104" spans="1:14" ht="12.75">
      <c r="A104" s="15"/>
      <c r="B104" s="6" t="s">
        <v>24</v>
      </c>
      <c r="C104" s="5">
        <v>100</v>
      </c>
      <c r="D104" s="5">
        <v>8</v>
      </c>
      <c r="E104" s="5">
        <v>1.25</v>
      </c>
      <c r="F104" s="5">
        <v>43.5</v>
      </c>
      <c r="G104" s="5">
        <v>242</v>
      </c>
      <c r="H104" s="5">
        <v>0.16</v>
      </c>
      <c r="I104" s="5">
        <v>0</v>
      </c>
      <c r="J104" s="5">
        <v>0</v>
      </c>
      <c r="K104" s="5">
        <v>23</v>
      </c>
      <c r="L104" s="5">
        <v>1.6</v>
      </c>
      <c r="M104" s="5">
        <v>33</v>
      </c>
      <c r="N104" s="5">
        <v>2</v>
      </c>
    </row>
    <row r="105" spans="1:15" s="9" customFormat="1" ht="12.75">
      <c r="A105" s="11" t="s">
        <v>114</v>
      </c>
      <c r="B105" s="30" t="s">
        <v>115</v>
      </c>
      <c r="C105" s="11">
        <v>70</v>
      </c>
      <c r="D105" s="11">
        <v>4.46</v>
      </c>
      <c r="E105" s="11">
        <v>2.98</v>
      </c>
      <c r="F105" s="11">
        <v>44.12</v>
      </c>
      <c r="G105" s="11">
        <v>222</v>
      </c>
      <c r="H105" s="11">
        <v>0.08</v>
      </c>
      <c r="I105" s="11">
        <v>0.08</v>
      </c>
      <c r="J105" s="11">
        <v>18</v>
      </c>
      <c r="K105" s="11">
        <v>15.6</v>
      </c>
      <c r="L105" s="11">
        <v>42.8</v>
      </c>
      <c r="M105" s="11">
        <v>17.4</v>
      </c>
      <c r="N105" s="11">
        <v>1.08</v>
      </c>
      <c r="O105" s="7"/>
    </row>
    <row r="106" spans="1:15" ht="12.75">
      <c r="A106" s="15" t="s">
        <v>25</v>
      </c>
      <c r="B106" s="6" t="s">
        <v>26</v>
      </c>
      <c r="C106" s="5">
        <v>200</v>
      </c>
      <c r="D106" s="5">
        <v>0.05</v>
      </c>
      <c r="E106" s="5">
        <v>0.01</v>
      </c>
      <c r="F106" s="5">
        <v>9.32</v>
      </c>
      <c r="G106" s="5">
        <v>44.4</v>
      </c>
      <c r="H106" s="5">
        <v>0</v>
      </c>
      <c r="I106" s="5">
        <v>0.03</v>
      </c>
      <c r="J106" s="5">
        <v>0</v>
      </c>
      <c r="K106" s="5">
        <v>10.7</v>
      </c>
      <c r="L106" s="5">
        <v>2.13</v>
      </c>
      <c r="M106" s="5">
        <v>1.2</v>
      </c>
      <c r="N106" s="5">
        <v>0.25</v>
      </c>
      <c r="O106" s="9"/>
    </row>
    <row r="107" spans="1:15" s="3" customFormat="1" ht="12.75">
      <c r="A107" s="16"/>
      <c r="B107" s="20" t="s">
        <v>38</v>
      </c>
      <c r="C107" s="8"/>
      <c r="D107" s="8">
        <f aca="true" t="shared" si="16" ref="D107:N107">D100+D101+D102+D103+D104+D106+D105</f>
        <v>40.169999999999995</v>
      </c>
      <c r="E107" s="8">
        <f t="shared" si="16"/>
        <v>53.129999999999995</v>
      </c>
      <c r="F107" s="8">
        <f t="shared" si="16"/>
        <v>149.49</v>
      </c>
      <c r="G107" s="8">
        <f t="shared" si="16"/>
        <v>1185.6</v>
      </c>
      <c r="H107" s="8">
        <f t="shared" si="16"/>
        <v>0.65</v>
      </c>
      <c r="I107" s="8">
        <f t="shared" si="16"/>
        <v>63.15</v>
      </c>
      <c r="J107" s="8">
        <f t="shared" si="16"/>
        <v>62.11</v>
      </c>
      <c r="K107" s="8">
        <f t="shared" si="16"/>
        <v>230.59999999999997</v>
      </c>
      <c r="L107" s="8">
        <f t="shared" si="16"/>
        <v>350.27000000000004</v>
      </c>
      <c r="M107" s="8">
        <f t="shared" si="16"/>
        <v>142.39999999999998</v>
      </c>
      <c r="N107" s="8">
        <f t="shared" si="16"/>
        <v>8.870000000000001</v>
      </c>
      <c r="O107" s="7"/>
    </row>
    <row r="108" spans="1:14" s="3" customFormat="1" ht="12.75">
      <c r="A108" s="35"/>
      <c r="B108" s="20" t="s">
        <v>45</v>
      </c>
      <c r="C108" s="34"/>
      <c r="D108" s="34">
        <f>D107+D98</f>
        <v>53.42999999999999</v>
      </c>
      <c r="E108" s="34">
        <f aca="true" t="shared" si="17" ref="E108:N108">E107+E98</f>
        <v>71.97999999999999</v>
      </c>
      <c r="F108" s="34">
        <f t="shared" si="17"/>
        <v>211.14000000000001</v>
      </c>
      <c r="G108" s="34">
        <f t="shared" si="17"/>
        <v>1602.27</v>
      </c>
      <c r="H108" s="34">
        <f t="shared" si="17"/>
        <v>0.92</v>
      </c>
      <c r="I108" s="34">
        <f t="shared" si="17"/>
        <v>63.26</v>
      </c>
      <c r="J108" s="34">
        <f t="shared" si="17"/>
        <v>107.31</v>
      </c>
      <c r="K108" s="34">
        <f t="shared" si="17"/>
        <v>408.9</v>
      </c>
      <c r="L108" s="34">
        <f t="shared" si="17"/>
        <v>533.26</v>
      </c>
      <c r="M108" s="34">
        <f t="shared" si="17"/>
        <v>226.89999999999998</v>
      </c>
      <c r="N108" s="34">
        <f t="shared" si="17"/>
        <v>12.34</v>
      </c>
    </row>
    <row r="109" spans="1:14" s="3" customFormat="1" ht="23.25" customHeight="1">
      <c r="A109" s="38" t="s">
        <v>116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40"/>
    </row>
    <row r="110" spans="2:15" ht="12.75">
      <c r="B110" s="8" t="s">
        <v>21</v>
      </c>
      <c r="O110" s="3"/>
    </row>
    <row r="111" spans="1:14" ht="25.5">
      <c r="A111" s="15" t="s">
        <v>22</v>
      </c>
      <c r="B111" s="6" t="s">
        <v>117</v>
      </c>
      <c r="C111" s="5">
        <v>200</v>
      </c>
      <c r="D111" s="5">
        <v>5.39</v>
      </c>
      <c r="E111" s="5">
        <v>0.6000000000000001</v>
      </c>
      <c r="F111" s="5">
        <v>38.21</v>
      </c>
      <c r="G111" s="5">
        <v>180</v>
      </c>
      <c r="H111" s="5">
        <v>0.85</v>
      </c>
      <c r="I111" s="5">
        <v>0.1</v>
      </c>
      <c r="J111" s="5">
        <v>2.45</v>
      </c>
      <c r="K111" s="5">
        <v>30</v>
      </c>
      <c r="L111" s="5">
        <v>87.9</v>
      </c>
      <c r="M111" s="5">
        <v>33.3</v>
      </c>
      <c r="N111" s="5">
        <v>1.78</v>
      </c>
    </row>
    <row r="112" spans="1:15" s="1" customFormat="1" ht="12.75">
      <c r="A112" s="12"/>
      <c r="B112" s="13" t="s">
        <v>24</v>
      </c>
      <c r="C112" s="14">
        <v>60</v>
      </c>
      <c r="D112" s="14">
        <v>4.8</v>
      </c>
      <c r="E112" s="14">
        <v>0.76</v>
      </c>
      <c r="F112" s="14">
        <v>25.66</v>
      </c>
      <c r="G112" s="14">
        <v>145.2</v>
      </c>
      <c r="H112" s="14">
        <v>0.1</v>
      </c>
      <c r="I112" s="14">
        <v>0</v>
      </c>
      <c r="J112" s="14">
        <v>0</v>
      </c>
      <c r="K112" s="14">
        <v>13.8</v>
      </c>
      <c r="L112" s="14">
        <v>0.96</v>
      </c>
      <c r="M112" s="14">
        <v>19.8</v>
      </c>
      <c r="N112" s="14">
        <v>1.2</v>
      </c>
      <c r="O112" s="7"/>
    </row>
    <row r="113" spans="1:15" ht="12.75">
      <c r="A113" s="15" t="s">
        <v>25</v>
      </c>
      <c r="B113" s="6" t="s">
        <v>26</v>
      </c>
      <c r="C113" s="5">
        <v>200</v>
      </c>
      <c r="D113" s="5">
        <v>0.05</v>
      </c>
      <c r="E113" s="5">
        <v>0.01</v>
      </c>
      <c r="F113" s="5">
        <v>9.32</v>
      </c>
      <c r="G113" s="5">
        <v>44.4</v>
      </c>
      <c r="H113" s="5">
        <v>0</v>
      </c>
      <c r="I113" s="5">
        <v>0.03</v>
      </c>
      <c r="J113" s="5">
        <v>0</v>
      </c>
      <c r="K113" s="5">
        <v>10.7</v>
      </c>
      <c r="L113" s="5">
        <v>2.13</v>
      </c>
      <c r="M113" s="5">
        <v>1.2</v>
      </c>
      <c r="N113" s="5">
        <v>0.25</v>
      </c>
      <c r="O113" s="1"/>
    </row>
    <row r="114" spans="1:15" s="3" customFormat="1" ht="12.75">
      <c r="A114" s="11"/>
      <c r="B114" s="6" t="s">
        <v>27</v>
      </c>
      <c r="C114" s="5">
        <v>10</v>
      </c>
      <c r="D114" s="5">
        <v>0.08</v>
      </c>
      <c r="E114" s="5">
        <v>7.3</v>
      </c>
      <c r="F114" s="5">
        <v>0.13</v>
      </c>
      <c r="G114" s="5">
        <v>66</v>
      </c>
      <c r="H114" s="5">
        <v>0.001</v>
      </c>
      <c r="I114" s="5">
        <v>0</v>
      </c>
      <c r="J114" s="5">
        <v>40</v>
      </c>
      <c r="K114" s="5">
        <v>2.42</v>
      </c>
      <c r="L114" s="5">
        <v>3</v>
      </c>
      <c r="M114" s="5">
        <v>0</v>
      </c>
      <c r="N114" s="5">
        <v>0.02</v>
      </c>
      <c r="O114" s="7"/>
    </row>
    <row r="115" spans="1:15" s="2" customFormat="1" ht="12.75">
      <c r="A115" s="16"/>
      <c r="B115" s="17" t="s">
        <v>28</v>
      </c>
      <c r="C115" s="16"/>
      <c r="D115" s="16">
        <f aca="true" t="shared" si="18" ref="D115:N115">D111+D112+D113+D114</f>
        <v>10.32</v>
      </c>
      <c r="E115" s="16">
        <f t="shared" si="18"/>
        <v>8.67</v>
      </c>
      <c r="F115" s="16">
        <f t="shared" si="18"/>
        <v>73.32</v>
      </c>
      <c r="G115" s="16">
        <f t="shared" si="18"/>
        <v>435.59999999999997</v>
      </c>
      <c r="H115" s="16">
        <f t="shared" si="18"/>
        <v>0.951</v>
      </c>
      <c r="I115" s="16">
        <f t="shared" si="18"/>
        <v>0.13</v>
      </c>
      <c r="J115" s="16">
        <f t="shared" si="18"/>
        <v>42.45</v>
      </c>
      <c r="K115" s="16">
        <f t="shared" si="18"/>
        <v>56.92</v>
      </c>
      <c r="L115" s="16">
        <f t="shared" si="18"/>
        <v>93.99</v>
      </c>
      <c r="M115" s="16">
        <f t="shared" si="18"/>
        <v>54.3</v>
      </c>
      <c r="N115" s="16">
        <f t="shared" si="18"/>
        <v>3.25</v>
      </c>
      <c r="O115" s="3"/>
    </row>
    <row r="116" spans="1:15" ht="12.75">
      <c r="A116" s="15"/>
      <c r="B116" s="8" t="s">
        <v>29</v>
      </c>
      <c r="O116" s="2"/>
    </row>
    <row r="117" spans="1:14" ht="12.75">
      <c r="A117" s="15" t="s">
        <v>118</v>
      </c>
      <c r="B117" s="6" t="s">
        <v>119</v>
      </c>
      <c r="C117" s="5">
        <v>100</v>
      </c>
      <c r="D117" s="5">
        <v>1.42</v>
      </c>
      <c r="E117" s="5">
        <v>6.09</v>
      </c>
      <c r="F117" s="14">
        <v>25.36</v>
      </c>
      <c r="G117" s="5">
        <v>93.9</v>
      </c>
      <c r="H117" s="5">
        <v>0.02</v>
      </c>
      <c r="I117" s="5">
        <v>9.5</v>
      </c>
      <c r="J117" s="5">
        <v>0</v>
      </c>
      <c r="K117" s="5">
        <v>35.15</v>
      </c>
      <c r="L117" s="5">
        <v>40.97</v>
      </c>
      <c r="M117" s="5">
        <v>20.9</v>
      </c>
      <c r="N117" s="5">
        <v>1.33</v>
      </c>
    </row>
    <row r="118" spans="1:14" ht="25.5">
      <c r="A118" s="11" t="s">
        <v>120</v>
      </c>
      <c r="B118" s="6" t="s">
        <v>121</v>
      </c>
      <c r="C118" s="5">
        <v>250</v>
      </c>
      <c r="D118" s="5">
        <v>2.64</v>
      </c>
      <c r="E118" s="5">
        <v>4.9</v>
      </c>
      <c r="F118" s="5">
        <v>7.45</v>
      </c>
      <c r="G118" s="5">
        <v>100.13</v>
      </c>
      <c r="H118" s="5">
        <v>2.4</v>
      </c>
      <c r="I118" s="5">
        <v>20.26</v>
      </c>
      <c r="J118" s="5">
        <v>0</v>
      </c>
      <c r="K118" s="5">
        <v>61.55</v>
      </c>
      <c r="L118" s="5">
        <v>210.77</v>
      </c>
      <c r="M118" s="5">
        <v>27.5</v>
      </c>
      <c r="N118" s="5">
        <v>0.71</v>
      </c>
    </row>
    <row r="119" spans="1:14" ht="12.75">
      <c r="A119" s="11" t="s">
        <v>122</v>
      </c>
      <c r="B119" s="6" t="s">
        <v>123</v>
      </c>
      <c r="C119" s="5">
        <v>230</v>
      </c>
      <c r="D119" s="5">
        <v>5.37</v>
      </c>
      <c r="E119" s="5">
        <v>6.29</v>
      </c>
      <c r="F119" s="5">
        <v>56.3</v>
      </c>
      <c r="G119" s="5">
        <v>225.4</v>
      </c>
      <c r="H119" s="5">
        <v>0.16</v>
      </c>
      <c r="I119" s="5">
        <v>0</v>
      </c>
      <c r="J119" s="5">
        <v>0.16</v>
      </c>
      <c r="K119" s="5">
        <v>20.93</v>
      </c>
      <c r="L119" s="5">
        <v>77.05</v>
      </c>
      <c r="M119" s="5">
        <v>13</v>
      </c>
      <c r="N119" s="5">
        <v>1.33</v>
      </c>
    </row>
    <row r="120" spans="1:14" ht="12.75">
      <c r="A120" s="23" t="s">
        <v>124</v>
      </c>
      <c r="B120" s="6" t="s">
        <v>125</v>
      </c>
      <c r="C120" s="5">
        <v>120</v>
      </c>
      <c r="D120" s="5">
        <v>15.42</v>
      </c>
      <c r="E120" s="5">
        <v>12.41</v>
      </c>
      <c r="F120" s="5">
        <v>3.96</v>
      </c>
      <c r="G120" s="5">
        <v>189</v>
      </c>
      <c r="H120" s="5">
        <v>0.04</v>
      </c>
      <c r="I120" s="5">
        <v>0.6000000000000001</v>
      </c>
      <c r="J120" s="5">
        <v>16</v>
      </c>
      <c r="K120" s="5">
        <v>29.2</v>
      </c>
      <c r="L120" s="5">
        <v>124.2</v>
      </c>
      <c r="M120" s="5">
        <v>27.2</v>
      </c>
      <c r="N120" s="5">
        <v>1.15</v>
      </c>
    </row>
    <row r="121" spans="1:14" ht="12.75">
      <c r="A121" s="15"/>
      <c r="B121" s="6" t="s">
        <v>24</v>
      </c>
      <c r="C121" s="5">
        <v>100</v>
      </c>
      <c r="D121" s="5">
        <v>8</v>
      </c>
      <c r="E121" s="5">
        <v>1.25</v>
      </c>
      <c r="F121" s="5">
        <v>43.5</v>
      </c>
      <c r="G121" s="5">
        <v>242</v>
      </c>
      <c r="H121" s="5">
        <v>0.16</v>
      </c>
      <c r="I121" s="5">
        <v>0</v>
      </c>
      <c r="J121" s="5">
        <v>0</v>
      </c>
      <c r="K121" s="5">
        <v>23</v>
      </c>
      <c r="L121" s="5">
        <v>1.6</v>
      </c>
      <c r="M121" s="5">
        <v>33</v>
      </c>
      <c r="N121" s="5">
        <v>2</v>
      </c>
    </row>
    <row r="122" spans="1:14" ht="12.75">
      <c r="A122" s="15" t="s">
        <v>25</v>
      </c>
      <c r="B122" s="6" t="s">
        <v>26</v>
      </c>
      <c r="C122" s="5">
        <v>200</v>
      </c>
      <c r="D122" s="5">
        <v>0.05</v>
      </c>
      <c r="E122" s="5">
        <v>0.01</v>
      </c>
      <c r="F122" s="5">
        <v>9.32</v>
      </c>
      <c r="G122" s="5">
        <v>44.4</v>
      </c>
      <c r="H122" s="5">
        <v>0</v>
      </c>
      <c r="I122" s="5">
        <v>0.03</v>
      </c>
      <c r="J122" s="5">
        <v>0</v>
      </c>
      <c r="K122" s="5">
        <v>10.7</v>
      </c>
      <c r="L122" s="5">
        <v>2.13</v>
      </c>
      <c r="M122" s="5">
        <v>1.2</v>
      </c>
      <c r="N122" s="5">
        <v>0.25</v>
      </c>
    </row>
    <row r="123" spans="1:15" s="2" customFormat="1" ht="12.75">
      <c r="A123" s="16"/>
      <c r="B123" s="17" t="s">
        <v>38</v>
      </c>
      <c r="C123" s="16"/>
      <c r="D123" s="16">
        <f aca="true" t="shared" si="19" ref="D123:N123">D117+D118+D119+D120+D121+D122</f>
        <v>32.9</v>
      </c>
      <c r="E123" s="16">
        <f t="shared" si="19"/>
        <v>30.950000000000003</v>
      </c>
      <c r="F123" s="16">
        <f t="shared" si="19"/>
        <v>145.89</v>
      </c>
      <c r="G123" s="16">
        <f t="shared" si="19"/>
        <v>894.83</v>
      </c>
      <c r="H123" s="16">
        <f t="shared" si="19"/>
        <v>2.7800000000000002</v>
      </c>
      <c r="I123" s="16">
        <f t="shared" si="19"/>
        <v>30.390000000000004</v>
      </c>
      <c r="J123" s="16">
        <f t="shared" si="19"/>
        <v>16.16</v>
      </c>
      <c r="K123" s="16">
        <f t="shared" si="19"/>
        <v>180.52999999999997</v>
      </c>
      <c r="L123" s="16">
        <f t="shared" si="19"/>
        <v>456.72</v>
      </c>
      <c r="M123" s="16">
        <f t="shared" si="19"/>
        <v>122.8</v>
      </c>
      <c r="N123" s="16">
        <f t="shared" si="19"/>
        <v>6.77</v>
      </c>
      <c r="O123" s="7"/>
    </row>
    <row r="124" spans="1:15" s="3" customFormat="1" ht="12.75">
      <c r="A124" s="8"/>
      <c r="B124" s="20" t="s">
        <v>45</v>
      </c>
      <c r="C124" s="8"/>
      <c r="D124" s="8">
        <f>D123+D115</f>
        <v>43.22</v>
      </c>
      <c r="E124" s="8">
        <f aca="true" t="shared" si="20" ref="E124:N124">E123+E115</f>
        <v>39.620000000000005</v>
      </c>
      <c r="F124" s="8">
        <f t="shared" si="20"/>
        <v>219.20999999999998</v>
      </c>
      <c r="G124" s="8">
        <f t="shared" si="20"/>
        <v>1330.43</v>
      </c>
      <c r="H124" s="8">
        <f t="shared" si="20"/>
        <v>3.7310000000000003</v>
      </c>
      <c r="I124" s="8">
        <f t="shared" si="20"/>
        <v>30.520000000000003</v>
      </c>
      <c r="J124" s="8">
        <f t="shared" si="20"/>
        <v>58.61</v>
      </c>
      <c r="K124" s="8">
        <f t="shared" si="20"/>
        <v>237.45</v>
      </c>
      <c r="L124" s="8">
        <f t="shared" si="20"/>
        <v>550.71</v>
      </c>
      <c r="M124" s="8">
        <f t="shared" si="20"/>
        <v>177.1</v>
      </c>
      <c r="N124" s="8">
        <f t="shared" si="20"/>
        <v>10.02</v>
      </c>
      <c r="O124" s="2"/>
    </row>
    <row r="125" spans="1:15" ht="22.5" customHeight="1">
      <c r="A125" s="38" t="s">
        <v>130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40"/>
      <c r="O125" s="3"/>
    </row>
    <row r="126" ht="12.75">
      <c r="B126" s="8" t="s">
        <v>21</v>
      </c>
    </row>
    <row r="127" spans="1:14" ht="12.75">
      <c r="A127" s="11" t="s">
        <v>22</v>
      </c>
      <c r="B127" s="6" t="s">
        <v>131</v>
      </c>
      <c r="C127" s="5">
        <v>200</v>
      </c>
      <c r="D127" s="5">
        <v>5.42</v>
      </c>
      <c r="E127" s="5">
        <v>4.77</v>
      </c>
      <c r="F127" s="5">
        <v>30.84</v>
      </c>
      <c r="G127" s="5">
        <v>188.07</v>
      </c>
      <c r="H127" s="5">
        <v>0.04</v>
      </c>
      <c r="I127" s="5">
        <v>0</v>
      </c>
      <c r="J127" s="5">
        <v>20</v>
      </c>
      <c r="K127" s="5">
        <v>10.6</v>
      </c>
      <c r="L127" s="5">
        <v>38.6</v>
      </c>
      <c r="M127" s="5">
        <v>7.9</v>
      </c>
      <c r="N127" s="5">
        <v>0.45</v>
      </c>
    </row>
    <row r="128" spans="1:15" s="1" customFormat="1" ht="12.75">
      <c r="A128" s="12"/>
      <c r="B128" s="13" t="s">
        <v>24</v>
      </c>
      <c r="C128" s="14">
        <v>60</v>
      </c>
      <c r="D128" s="14">
        <v>4.8</v>
      </c>
      <c r="E128" s="14">
        <v>0.76</v>
      </c>
      <c r="F128" s="14">
        <v>25.66</v>
      </c>
      <c r="G128" s="14">
        <v>145.2</v>
      </c>
      <c r="H128" s="14">
        <v>0.1</v>
      </c>
      <c r="I128" s="14">
        <v>0</v>
      </c>
      <c r="J128" s="14">
        <v>0</v>
      </c>
      <c r="K128" s="14">
        <v>13.8</v>
      </c>
      <c r="L128" s="14">
        <v>0.96</v>
      </c>
      <c r="M128" s="14">
        <v>19.8</v>
      </c>
      <c r="N128" s="14">
        <v>1.2</v>
      </c>
      <c r="O128" s="7"/>
    </row>
    <row r="129" spans="1:15" ht="12.75">
      <c r="A129" s="11" t="s">
        <v>25</v>
      </c>
      <c r="B129" s="6" t="s">
        <v>26</v>
      </c>
      <c r="C129" s="5">
        <v>200</v>
      </c>
      <c r="D129" s="18">
        <v>0.05</v>
      </c>
      <c r="E129" s="5">
        <v>0.01</v>
      </c>
      <c r="F129" s="5">
        <v>9.32</v>
      </c>
      <c r="G129" s="5">
        <v>44.4</v>
      </c>
      <c r="H129" s="5">
        <v>0</v>
      </c>
      <c r="I129" s="5">
        <v>0.03</v>
      </c>
      <c r="J129" s="5">
        <v>0</v>
      </c>
      <c r="K129" s="5">
        <v>10.7</v>
      </c>
      <c r="L129" s="5">
        <v>2.13</v>
      </c>
      <c r="M129" s="5">
        <v>1.2</v>
      </c>
      <c r="N129" s="5">
        <v>0.25</v>
      </c>
      <c r="O129" s="1"/>
    </row>
    <row r="130" spans="1:14" ht="12.75">
      <c r="A130" s="11"/>
      <c r="B130" s="6" t="s">
        <v>105</v>
      </c>
      <c r="C130" s="5">
        <v>10</v>
      </c>
      <c r="D130" s="5">
        <v>2.62</v>
      </c>
      <c r="E130" s="5">
        <v>12</v>
      </c>
      <c r="F130" s="5">
        <v>0</v>
      </c>
      <c r="G130" s="5">
        <v>42.41</v>
      </c>
      <c r="H130" s="5">
        <v>0</v>
      </c>
      <c r="I130" s="5">
        <v>0.08</v>
      </c>
      <c r="J130" s="5">
        <v>25.2</v>
      </c>
      <c r="K130" s="5">
        <v>120</v>
      </c>
      <c r="L130" s="5">
        <v>7.2</v>
      </c>
      <c r="M130" s="5">
        <v>6.6</v>
      </c>
      <c r="N130" s="5">
        <v>0.08</v>
      </c>
    </row>
    <row r="131" spans="1:15" s="2" customFormat="1" ht="12.75">
      <c r="A131" s="16"/>
      <c r="B131" s="17" t="s">
        <v>28</v>
      </c>
      <c r="C131" s="16"/>
      <c r="D131" s="16">
        <f>D127+D128+D129+D130</f>
        <v>12.89</v>
      </c>
      <c r="E131" s="16">
        <f aca="true" t="shared" si="21" ref="E131:N131">E127+E128+E129+E130</f>
        <v>17.54</v>
      </c>
      <c r="F131" s="16">
        <f t="shared" si="21"/>
        <v>65.82</v>
      </c>
      <c r="G131" s="16">
        <f t="shared" si="21"/>
        <v>420.0799999999999</v>
      </c>
      <c r="H131" s="16">
        <f t="shared" si="21"/>
        <v>0.14</v>
      </c>
      <c r="I131" s="16">
        <f t="shared" si="21"/>
        <v>0.11</v>
      </c>
      <c r="J131" s="16">
        <f t="shared" si="21"/>
        <v>45.2</v>
      </c>
      <c r="K131" s="16">
        <f t="shared" si="21"/>
        <v>155.1</v>
      </c>
      <c r="L131" s="16">
        <f t="shared" si="21"/>
        <v>48.89000000000001</v>
      </c>
      <c r="M131" s="16">
        <f t="shared" si="21"/>
        <v>35.5</v>
      </c>
      <c r="N131" s="16">
        <f t="shared" si="21"/>
        <v>1.98</v>
      </c>
      <c r="O131" s="7"/>
    </row>
    <row r="132" spans="1:15" ht="12.75">
      <c r="A132" s="15"/>
      <c r="B132" s="8" t="s">
        <v>29</v>
      </c>
      <c r="O132" s="2"/>
    </row>
    <row r="133" spans="1:14" ht="12.75">
      <c r="A133" s="11" t="s">
        <v>106</v>
      </c>
      <c r="B133" s="6" t="s">
        <v>107</v>
      </c>
      <c r="C133" s="5">
        <v>100</v>
      </c>
      <c r="D133" s="5">
        <v>1.6</v>
      </c>
      <c r="E133" s="5">
        <v>4.99</v>
      </c>
      <c r="F133" s="5">
        <v>9.24</v>
      </c>
      <c r="G133" s="5">
        <v>79.7</v>
      </c>
      <c r="H133" s="5">
        <v>0.02</v>
      </c>
      <c r="I133" s="5">
        <v>27</v>
      </c>
      <c r="J133" s="5">
        <v>0.2</v>
      </c>
      <c r="K133" s="5">
        <v>48.5</v>
      </c>
      <c r="L133" s="5">
        <v>27.4</v>
      </c>
      <c r="M133" s="5">
        <v>14.6</v>
      </c>
      <c r="N133" s="5">
        <v>0.6000000000000001</v>
      </c>
    </row>
    <row r="134" spans="1:14" ht="25.5">
      <c r="A134" s="11" t="s">
        <v>32</v>
      </c>
      <c r="B134" s="6" t="s">
        <v>33</v>
      </c>
      <c r="C134" s="5">
        <v>250</v>
      </c>
      <c r="D134" s="5">
        <v>6.87</v>
      </c>
      <c r="E134" s="5">
        <v>10.36</v>
      </c>
      <c r="F134" s="5">
        <v>16</v>
      </c>
      <c r="G134" s="5">
        <v>185</v>
      </c>
      <c r="H134" s="5">
        <v>0.5</v>
      </c>
      <c r="I134" s="5">
        <v>22.6</v>
      </c>
      <c r="J134" s="5">
        <v>0.39</v>
      </c>
      <c r="K134" s="5">
        <v>39.8</v>
      </c>
      <c r="L134" s="5">
        <v>369.6</v>
      </c>
      <c r="M134" s="5">
        <v>39.3</v>
      </c>
      <c r="N134" s="5">
        <v>21.18</v>
      </c>
    </row>
    <row r="135" spans="1:14" ht="12.75">
      <c r="A135" s="11" t="s">
        <v>67</v>
      </c>
      <c r="B135" s="6" t="s">
        <v>68</v>
      </c>
      <c r="C135" s="5">
        <v>200</v>
      </c>
      <c r="D135" s="5">
        <v>4.27</v>
      </c>
      <c r="E135" s="5">
        <v>5.55</v>
      </c>
      <c r="F135" s="5">
        <v>29.02</v>
      </c>
      <c r="G135" s="5">
        <v>183.16</v>
      </c>
      <c r="H135" s="5">
        <v>0.186</v>
      </c>
      <c r="I135" s="5">
        <v>24.2</v>
      </c>
      <c r="J135" s="5">
        <v>34</v>
      </c>
      <c r="K135" s="5">
        <v>49.3</v>
      </c>
      <c r="L135" s="5">
        <v>115.5</v>
      </c>
      <c r="M135" s="5">
        <v>37</v>
      </c>
      <c r="N135" s="5">
        <v>1.35</v>
      </c>
    </row>
    <row r="136" spans="1:14" ht="12.75">
      <c r="A136" s="15"/>
      <c r="B136" s="6" t="s">
        <v>24</v>
      </c>
      <c r="C136" s="5">
        <v>100</v>
      </c>
      <c r="D136" s="5">
        <v>8</v>
      </c>
      <c r="E136" s="5">
        <v>1.25</v>
      </c>
      <c r="F136" s="5">
        <v>43.5</v>
      </c>
      <c r="G136" s="5">
        <v>242</v>
      </c>
      <c r="H136" s="5">
        <v>0.16</v>
      </c>
      <c r="I136" s="5">
        <v>0</v>
      </c>
      <c r="J136" s="5">
        <v>0</v>
      </c>
      <c r="K136" s="5">
        <v>23</v>
      </c>
      <c r="L136" s="5">
        <v>1.6</v>
      </c>
      <c r="M136" s="5">
        <v>33</v>
      </c>
      <c r="N136" s="5">
        <v>2</v>
      </c>
    </row>
    <row r="137" spans="1:14" ht="25.5">
      <c r="A137" s="11" t="s">
        <v>69</v>
      </c>
      <c r="B137" s="6" t="s">
        <v>70</v>
      </c>
      <c r="C137" s="5">
        <v>100</v>
      </c>
      <c r="D137" s="5">
        <v>17.38</v>
      </c>
      <c r="E137" s="5">
        <v>15.98</v>
      </c>
      <c r="F137" s="5">
        <v>3.75</v>
      </c>
      <c r="G137" s="5">
        <v>228.55</v>
      </c>
      <c r="H137" s="5">
        <v>0.17</v>
      </c>
      <c r="I137" s="5">
        <v>0.35</v>
      </c>
      <c r="J137" s="5">
        <v>0.12</v>
      </c>
      <c r="K137" s="5">
        <v>58.3</v>
      </c>
      <c r="L137" s="5">
        <v>233.6</v>
      </c>
      <c r="M137" s="5">
        <v>27.9</v>
      </c>
      <c r="N137" s="5">
        <v>1.56</v>
      </c>
    </row>
    <row r="138" spans="1:14" ht="12.75">
      <c r="A138" s="11" t="s">
        <v>36</v>
      </c>
      <c r="B138" s="6" t="s">
        <v>37</v>
      </c>
      <c r="C138" s="5">
        <v>200</v>
      </c>
      <c r="D138" s="5">
        <v>0.13</v>
      </c>
      <c r="E138" s="5">
        <v>0.02</v>
      </c>
      <c r="F138" s="5">
        <v>11.33</v>
      </c>
      <c r="G138" s="5">
        <v>45.6</v>
      </c>
      <c r="H138" s="5">
        <v>0</v>
      </c>
      <c r="I138" s="5">
        <v>3.14</v>
      </c>
      <c r="J138" s="5">
        <v>0</v>
      </c>
      <c r="K138" s="5">
        <v>14.22</v>
      </c>
      <c r="L138" s="5">
        <v>4.44</v>
      </c>
      <c r="M138" s="5">
        <v>2.44</v>
      </c>
      <c r="N138" s="5">
        <v>0.36</v>
      </c>
    </row>
    <row r="139" spans="1:14" ht="12.75">
      <c r="A139" s="11" t="s">
        <v>132</v>
      </c>
      <c r="B139" s="6" t="s">
        <v>133</v>
      </c>
      <c r="C139" s="5">
        <v>50</v>
      </c>
      <c r="D139" s="5">
        <v>3.95</v>
      </c>
      <c r="E139" s="5">
        <v>4.06</v>
      </c>
      <c r="F139" s="5">
        <v>27.24</v>
      </c>
      <c r="G139" s="5">
        <v>161</v>
      </c>
      <c r="H139" s="5">
        <v>0.07</v>
      </c>
      <c r="I139" s="5">
        <v>0</v>
      </c>
      <c r="J139" s="5">
        <v>7</v>
      </c>
      <c r="K139" s="5">
        <v>11.2</v>
      </c>
      <c r="L139" s="5">
        <v>38.3</v>
      </c>
      <c r="M139" s="5">
        <v>14.2</v>
      </c>
      <c r="N139" s="5">
        <v>0.7</v>
      </c>
    </row>
    <row r="140" spans="1:15" s="2" customFormat="1" ht="12.75">
      <c r="A140" s="16"/>
      <c r="B140" s="17" t="s">
        <v>38</v>
      </c>
      <c r="C140" s="16"/>
      <c r="D140" s="16">
        <v>43.2</v>
      </c>
      <c r="E140" s="16">
        <v>42.21</v>
      </c>
      <c r="F140" s="16">
        <v>140.08</v>
      </c>
      <c r="G140" s="16">
        <v>1125</v>
      </c>
      <c r="H140" s="16">
        <v>1.036</v>
      </c>
      <c r="I140" s="16">
        <f aca="true" t="shared" si="22" ref="I140:N140">I133+I134+I135+I136+I138+I137</f>
        <v>77.28999999999999</v>
      </c>
      <c r="J140" s="16">
        <f t="shared" si="22"/>
        <v>34.71</v>
      </c>
      <c r="K140" s="16">
        <f t="shared" si="22"/>
        <v>233.12</v>
      </c>
      <c r="L140" s="16">
        <f t="shared" si="22"/>
        <v>752.1400000000001</v>
      </c>
      <c r="M140" s="16">
        <f t="shared" si="22"/>
        <v>154.24</v>
      </c>
      <c r="N140" s="16">
        <f t="shared" si="22"/>
        <v>27.05</v>
      </c>
      <c r="O140" s="7"/>
    </row>
    <row r="141" spans="1:15" s="3" customFormat="1" ht="12.75">
      <c r="A141" s="8"/>
      <c r="B141" s="20" t="s">
        <v>45</v>
      </c>
      <c r="C141" s="8"/>
      <c r="D141" s="8">
        <f aca="true" t="shared" si="23" ref="D141:N141">D140+D131</f>
        <v>56.09</v>
      </c>
      <c r="E141" s="8">
        <f t="shared" si="23"/>
        <v>59.75</v>
      </c>
      <c r="F141" s="8">
        <f t="shared" si="23"/>
        <v>205.9</v>
      </c>
      <c r="G141" s="8">
        <f t="shared" si="23"/>
        <v>1545.08</v>
      </c>
      <c r="H141" s="8">
        <f t="shared" si="23"/>
        <v>1.1760000000000002</v>
      </c>
      <c r="I141" s="8">
        <f t="shared" si="23"/>
        <v>77.39999999999999</v>
      </c>
      <c r="J141" s="8">
        <f t="shared" si="23"/>
        <v>79.91</v>
      </c>
      <c r="K141" s="8">
        <f t="shared" si="23"/>
        <v>388.22</v>
      </c>
      <c r="L141" s="8">
        <f t="shared" si="23"/>
        <v>801.0300000000001</v>
      </c>
      <c r="M141" s="8">
        <f t="shared" si="23"/>
        <v>189.74</v>
      </c>
      <c r="N141" s="8">
        <f t="shared" si="23"/>
        <v>29.03</v>
      </c>
      <c r="O141" s="2"/>
    </row>
    <row r="142" spans="1:15" ht="12.75" customHeight="1">
      <c r="A142" s="38" t="s">
        <v>134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40"/>
      <c r="O142" s="3"/>
    </row>
    <row r="143" ht="12.75">
      <c r="B143" s="8" t="s">
        <v>21</v>
      </c>
    </row>
    <row r="144" spans="1:14" ht="25.5">
      <c r="A144" s="11" t="s">
        <v>135</v>
      </c>
      <c r="B144" s="6" t="s">
        <v>136</v>
      </c>
      <c r="C144" s="5">
        <v>200</v>
      </c>
      <c r="D144" s="5">
        <v>3.47</v>
      </c>
      <c r="E144" s="5">
        <v>5.03</v>
      </c>
      <c r="F144" s="5">
        <v>11.01</v>
      </c>
      <c r="G144" s="5">
        <v>103.29</v>
      </c>
      <c r="H144" s="5">
        <v>0.09</v>
      </c>
      <c r="I144" s="5">
        <v>0.91</v>
      </c>
      <c r="J144" s="5">
        <v>30.6</v>
      </c>
      <c r="K144" s="5">
        <v>161.62</v>
      </c>
      <c r="L144" s="5">
        <v>138</v>
      </c>
      <c r="M144" s="5">
        <v>24.14</v>
      </c>
      <c r="N144" s="5">
        <v>0.51</v>
      </c>
    </row>
    <row r="145" spans="1:15" s="1" customFormat="1" ht="12.75">
      <c r="A145" s="12"/>
      <c r="B145" s="13" t="s">
        <v>24</v>
      </c>
      <c r="C145" s="14">
        <v>60</v>
      </c>
      <c r="D145" s="14">
        <v>4.8</v>
      </c>
      <c r="E145" s="14">
        <v>0.76</v>
      </c>
      <c r="F145" s="14">
        <v>25.66</v>
      </c>
      <c r="G145" s="14">
        <v>145.2</v>
      </c>
      <c r="H145" s="14">
        <v>0.1</v>
      </c>
      <c r="I145" s="14">
        <v>0</v>
      </c>
      <c r="J145" s="14">
        <v>0</v>
      </c>
      <c r="K145" s="14">
        <v>13.8</v>
      </c>
      <c r="L145" s="14">
        <v>0.96</v>
      </c>
      <c r="M145" s="14">
        <v>19.8</v>
      </c>
      <c r="N145" s="14">
        <v>1.2</v>
      </c>
      <c r="O145" s="7"/>
    </row>
    <row r="146" spans="1:15" ht="12.75">
      <c r="A146" s="11" t="s">
        <v>73</v>
      </c>
      <c r="B146" s="6" t="s">
        <v>74</v>
      </c>
      <c r="C146" s="5">
        <v>200</v>
      </c>
      <c r="D146" s="5">
        <v>4.2</v>
      </c>
      <c r="E146" s="5">
        <v>3.6</v>
      </c>
      <c r="F146" s="5">
        <v>17.3</v>
      </c>
      <c r="G146" s="5">
        <v>118.7</v>
      </c>
      <c r="H146" s="5">
        <v>0.05</v>
      </c>
      <c r="I146" s="5">
        <v>1.6</v>
      </c>
      <c r="J146" s="5">
        <v>24</v>
      </c>
      <c r="K146" s="5">
        <v>152.9</v>
      </c>
      <c r="L146" s="5">
        <v>127.87</v>
      </c>
      <c r="M146" s="5">
        <v>22.23</v>
      </c>
      <c r="N146" s="5">
        <v>0.55</v>
      </c>
      <c r="O146" s="1"/>
    </row>
    <row r="147" spans="1:15" s="3" customFormat="1" ht="12.75">
      <c r="A147" s="11"/>
      <c r="B147" s="6" t="s">
        <v>27</v>
      </c>
      <c r="C147" s="5">
        <v>10</v>
      </c>
      <c r="D147" s="5">
        <v>0.08</v>
      </c>
      <c r="E147" s="5">
        <v>7.3</v>
      </c>
      <c r="F147" s="5">
        <v>0.13</v>
      </c>
      <c r="G147" s="5">
        <v>66</v>
      </c>
      <c r="H147" s="5">
        <v>0.001</v>
      </c>
      <c r="I147" s="5">
        <v>0</v>
      </c>
      <c r="J147" s="5">
        <v>40</v>
      </c>
      <c r="K147" s="5">
        <v>2.42</v>
      </c>
      <c r="L147" s="5">
        <v>3</v>
      </c>
      <c r="M147" s="5">
        <v>0</v>
      </c>
      <c r="N147" s="5">
        <v>0.02</v>
      </c>
      <c r="O147" s="7"/>
    </row>
    <row r="148" spans="1:14" s="3" customFormat="1" ht="12.75">
      <c r="A148" s="8"/>
      <c r="B148" s="20" t="s">
        <v>28</v>
      </c>
      <c r="C148" s="8"/>
      <c r="D148" s="8">
        <f aca="true" t="shared" si="24" ref="D148:N148">D144+D145+D146+D147</f>
        <v>12.549999999999999</v>
      </c>
      <c r="E148" s="8">
        <f t="shared" si="24"/>
        <v>16.69</v>
      </c>
      <c r="F148" s="8">
        <f t="shared" si="24"/>
        <v>54.1</v>
      </c>
      <c r="G148" s="8">
        <f t="shared" si="24"/>
        <v>433.19</v>
      </c>
      <c r="H148" s="8">
        <f t="shared" si="24"/>
        <v>0.241</v>
      </c>
      <c r="I148" s="8">
        <f t="shared" si="24"/>
        <v>2.5100000000000002</v>
      </c>
      <c r="J148" s="8">
        <f t="shared" si="24"/>
        <v>94.6</v>
      </c>
      <c r="K148" s="8">
        <f t="shared" si="24"/>
        <v>330.74000000000007</v>
      </c>
      <c r="L148" s="8">
        <f t="shared" si="24"/>
        <v>269.83000000000004</v>
      </c>
      <c r="M148" s="8">
        <f t="shared" si="24"/>
        <v>66.17</v>
      </c>
      <c r="N148" s="8">
        <f t="shared" si="24"/>
        <v>2.28</v>
      </c>
    </row>
    <row r="149" spans="2:15" ht="12.75">
      <c r="B149" s="8" t="s">
        <v>29</v>
      </c>
      <c r="O149" s="3"/>
    </row>
    <row r="150" spans="1:14" ht="12.75">
      <c r="A150" s="21"/>
      <c r="B150" s="36" t="s">
        <v>137</v>
      </c>
      <c r="C150" s="24" t="s">
        <v>138</v>
      </c>
      <c r="D150" s="21">
        <v>0.57</v>
      </c>
      <c r="E150" s="21">
        <v>0.09</v>
      </c>
      <c r="F150" s="21">
        <v>1.89</v>
      </c>
      <c r="G150" s="21">
        <v>10.65</v>
      </c>
      <c r="H150" s="21">
        <v>0.01</v>
      </c>
      <c r="I150" s="21">
        <v>6</v>
      </c>
      <c r="J150" s="21">
        <v>0.01</v>
      </c>
      <c r="K150" s="21">
        <v>13.8</v>
      </c>
      <c r="L150" s="21">
        <v>25.2</v>
      </c>
      <c r="M150" s="21">
        <v>8.4</v>
      </c>
      <c r="N150" s="21">
        <v>0.36</v>
      </c>
    </row>
    <row r="151" spans="1:14" ht="25.5">
      <c r="A151" s="11" t="s">
        <v>139</v>
      </c>
      <c r="B151" s="6" t="s">
        <v>140</v>
      </c>
      <c r="C151" s="5">
        <v>250</v>
      </c>
      <c r="D151" s="5">
        <v>6.33</v>
      </c>
      <c r="E151" s="5">
        <v>5.28</v>
      </c>
      <c r="F151" s="5">
        <v>17.26</v>
      </c>
      <c r="G151" s="5">
        <v>141.93</v>
      </c>
      <c r="H151" s="5">
        <v>0.231</v>
      </c>
      <c r="I151" s="5">
        <v>6.14</v>
      </c>
      <c r="J151" s="5">
        <v>0</v>
      </c>
      <c r="K151" s="5">
        <v>52.26</v>
      </c>
      <c r="L151" s="5">
        <v>304.14</v>
      </c>
      <c r="M151" s="5">
        <v>46.8</v>
      </c>
      <c r="N151" s="5">
        <v>2.09</v>
      </c>
    </row>
    <row r="152" spans="1:14" ht="25.5">
      <c r="A152" s="11" t="s">
        <v>141</v>
      </c>
      <c r="B152" s="6" t="s">
        <v>183</v>
      </c>
      <c r="C152" s="5" t="s">
        <v>184</v>
      </c>
      <c r="D152" s="5">
        <v>4.4</v>
      </c>
      <c r="E152" s="5">
        <v>4.06</v>
      </c>
      <c r="F152" s="5">
        <v>26.99</v>
      </c>
      <c r="G152" s="5">
        <v>162</v>
      </c>
      <c r="H152" s="5">
        <v>0.11</v>
      </c>
      <c r="I152" s="5">
        <v>0</v>
      </c>
      <c r="J152" s="5">
        <v>20</v>
      </c>
      <c r="K152" s="5">
        <v>17.8</v>
      </c>
      <c r="L152" s="5">
        <v>110.9</v>
      </c>
      <c r="M152" s="5">
        <v>23.8</v>
      </c>
      <c r="N152" s="5">
        <v>1.88</v>
      </c>
    </row>
    <row r="153" spans="1:14" ht="25.5">
      <c r="A153" s="11" t="s">
        <v>96</v>
      </c>
      <c r="B153" s="33" t="s">
        <v>97</v>
      </c>
      <c r="C153" s="5" t="s">
        <v>98</v>
      </c>
      <c r="D153" s="5">
        <v>11.32</v>
      </c>
      <c r="E153" s="5">
        <v>21.89</v>
      </c>
      <c r="F153" s="5">
        <v>26.81</v>
      </c>
      <c r="G153" s="5">
        <v>348.94</v>
      </c>
      <c r="H153" s="5">
        <v>0.045</v>
      </c>
      <c r="I153" s="5">
        <v>0</v>
      </c>
      <c r="J153" s="5">
        <v>11.9</v>
      </c>
      <c r="K153" s="5">
        <v>8.75</v>
      </c>
      <c r="L153" s="5">
        <v>14.45</v>
      </c>
      <c r="M153" s="5">
        <v>72.8</v>
      </c>
      <c r="N153" s="5">
        <v>0.75</v>
      </c>
    </row>
    <row r="154" spans="1:14" ht="12.75">
      <c r="A154" s="15"/>
      <c r="B154" s="6" t="s">
        <v>24</v>
      </c>
      <c r="C154" s="5">
        <v>100</v>
      </c>
      <c r="D154" s="5">
        <v>8</v>
      </c>
      <c r="E154" s="5">
        <v>1.25</v>
      </c>
      <c r="F154" s="5">
        <v>43.5</v>
      </c>
      <c r="G154" s="5">
        <v>242</v>
      </c>
      <c r="H154" s="5">
        <v>0.16</v>
      </c>
      <c r="I154" s="5">
        <v>0</v>
      </c>
      <c r="J154" s="5">
        <v>0</v>
      </c>
      <c r="K154" s="5">
        <v>23</v>
      </c>
      <c r="L154" s="5">
        <v>1.6</v>
      </c>
      <c r="M154" s="5">
        <v>33</v>
      </c>
      <c r="N154" s="5">
        <v>2</v>
      </c>
    </row>
    <row r="155" spans="1:14" ht="12.75">
      <c r="A155" s="11" t="s">
        <v>83</v>
      </c>
      <c r="B155" s="6" t="s">
        <v>84</v>
      </c>
      <c r="C155" s="5">
        <v>200</v>
      </c>
      <c r="D155" s="5">
        <v>0.6000000000000001</v>
      </c>
      <c r="E155" s="5">
        <v>0</v>
      </c>
      <c r="F155" s="5">
        <v>31.4</v>
      </c>
      <c r="G155" s="5">
        <v>124</v>
      </c>
      <c r="H155" s="5">
        <v>0.01</v>
      </c>
      <c r="I155" s="5">
        <v>0.75</v>
      </c>
      <c r="J155" s="5">
        <v>0.02</v>
      </c>
      <c r="K155" s="5">
        <v>20.4</v>
      </c>
      <c r="L155" s="5">
        <v>20.75</v>
      </c>
      <c r="M155" s="5">
        <v>25.5</v>
      </c>
      <c r="N155" s="5">
        <v>0.81</v>
      </c>
    </row>
    <row r="156" spans="1:15" s="3" customFormat="1" ht="12.75">
      <c r="A156" s="8"/>
      <c r="B156" s="20" t="s">
        <v>38</v>
      </c>
      <c r="C156" s="8"/>
      <c r="D156" s="8">
        <f aca="true" t="shared" si="25" ref="D156:N156">D150+D151+D152+D153+D154+D155</f>
        <v>31.220000000000002</v>
      </c>
      <c r="E156" s="8">
        <f t="shared" si="25"/>
        <v>32.57</v>
      </c>
      <c r="F156" s="8">
        <f t="shared" si="25"/>
        <v>147.85</v>
      </c>
      <c r="G156" s="8">
        <f t="shared" si="25"/>
        <v>1029.52</v>
      </c>
      <c r="H156" s="8">
        <f t="shared" si="25"/>
        <v>0.5660000000000001</v>
      </c>
      <c r="I156" s="8">
        <f t="shared" si="25"/>
        <v>12.89</v>
      </c>
      <c r="J156" s="8">
        <f t="shared" si="25"/>
        <v>31.930000000000003</v>
      </c>
      <c r="K156" s="8">
        <f t="shared" si="25"/>
        <v>136.01</v>
      </c>
      <c r="L156" s="8">
        <f t="shared" si="25"/>
        <v>477.04</v>
      </c>
      <c r="M156" s="8">
        <f t="shared" si="25"/>
        <v>210.3</v>
      </c>
      <c r="N156" s="8">
        <f t="shared" si="25"/>
        <v>7.890000000000001</v>
      </c>
      <c r="O156" s="7"/>
    </row>
    <row r="157" spans="1:14" s="3" customFormat="1" ht="12.75">
      <c r="A157" s="8"/>
      <c r="B157" s="20" t="s">
        <v>45</v>
      </c>
      <c r="C157" s="8"/>
      <c r="D157" s="8">
        <f>D156+D148</f>
        <v>43.77</v>
      </c>
      <c r="E157" s="8">
        <f aca="true" t="shared" si="26" ref="E157:N157">E156+E148</f>
        <v>49.260000000000005</v>
      </c>
      <c r="F157" s="8">
        <f t="shared" si="26"/>
        <v>201.95</v>
      </c>
      <c r="G157" s="8">
        <f t="shared" si="26"/>
        <v>1462.71</v>
      </c>
      <c r="H157" s="8">
        <f t="shared" si="26"/>
        <v>0.807</v>
      </c>
      <c r="I157" s="8">
        <f t="shared" si="26"/>
        <v>15.4</v>
      </c>
      <c r="J157" s="8">
        <f t="shared" si="26"/>
        <v>126.53</v>
      </c>
      <c r="K157" s="8">
        <f t="shared" si="26"/>
        <v>466.75000000000006</v>
      </c>
      <c r="L157" s="8">
        <f t="shared" si="26"/>
        <v>746.8700000000001</v>
      </c>
      <c r="M157" s="8">
        <f t="shared" si="26"/>
        <v>276.47</v>
      </c>
      <c r="N157" s="8">
        <f t="shared" si="26"/>
        <v>10.17</v>
      </c>
    </row>
    <row r="158" spans="1:14" s="3" customFormat="1" ht="12.75" customHeight="1">
      <c r="A158" s="38" t="s">
        <v>143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40"/>
    </row>
    <row r="159" spans="2:15" ht="12.75">
      <c r="B159" s="8" t="s">
        <v>21</v>
      </c>
      <c r="O159" s="3"/>
    </row>
    <row r="160" spans="1:14" ht="12.75">
      <c r="A160" s="15" t="s">
        <v>144</v>
      </c>
      <c r="B160" s="6" t="s">
        <v>145</v>
      </c>
      <c r="C160" s="5">
        <v>200</v>
      </c>
      <c r="D160" s="5">
        <v>6.6</v>
      </c>
      <c r="E160" s="5">
        <v>8.6</v>
      </c>
      <c r="F160" s="5">
        <v>39.6</v>
      </c>
      <c r="G160" s="5">
        <v>258.6</v>
      </c>
      <c r="H160" s="5">
        <v>0.06</v>
      </c>
      <c r="I160" s="5">
        <v>0</v>
      </c>
      <c r="J160" s="5">
        <v>0.08</v>
      </c>
      <c r="K160" s="5">
        <v>7.8</v>
      </c>
      <c r="L160" s="5">
        <v>106.4</v>
      </c>
      <c r="M160" s="5">
        <v>34.66</v>
      </c>
      <c r="N160" s="5">
        <v>0.72</v>
      </c>
    </row>
    <row r="161" spans="1:15" s="1" customFormat="1" ht="12.75">
      <c r="A161" s="12"/>
      <c r="B161" s="13" t="s">
        <v>24</v>
      </c>
      <c r="C161" s="14">
        <v>60</v>
      </c>
      <c r="D161" s="14">
        <v>4.8</v>
      </c>
      <c r="E161" s="14">
        <v>0.76</v>
      </c>
      <c r="F161" s="14">
        <v>25.66</v>
      </c>
      <c r="G161" s="14">
        <v>145.2</v>
      </c>
      <c r="H161" s="14">
        <v>0.1</v>
      </c>
      <c r="I161" s="14">
        <v>0</v>
      </c>
      <c r="J161" s="14">
        <v>0</v>
      </c>
      <c r="K161" s="14">
        <v>13.8</v>
      </c>
      <c r="L161" s="14">
        <v>0.96</v>
      </c>
      <c r="M161" s="14">
        <v>19.8</v>
      </c>
      <c r="N161" s="14">
        <v>1.2</v>
      </c>
      <c r="O161" s="7"/>
    </row>
    <row r="162" spans="1:15" ht="12.75">
      <c r="A162" s="11"/>
      <c r="B162" s="6" t="s">
        <v>105</v>
      </c>
      <c r="C162" s="5">
        <v>10</v>
      </c>
      <c r="D162" s="5">
        <v>2.62</v>
      </c>
      <c r="E162" s="5">
        <v>12</v>
      </c>
      <c r="F162" s="5">
        <v>0</v>
      </c>
      <c r="G162" s="5">
        <v>42.41</v>
      </c>
      <c r="H162" s="5">
        <v>0</v>
      </c>
      <c r="I162" s="5">
        <v>0.08</v>
      </c>
      <c r="J162" s="5">
        <v>25.2</v>
      </c>
      <c r="K162" s="5">
        <v>120</v>
      </c>
      <c r="L162" s="5">
        <v>7.2</v>
      </c>
      <c r="M162" s="5">
        <v>6.6</v>
      </c>
      <c r="N162" s="5">
        <v>0.08</v>
      </c>
      <c r="O162" s="1"/>
    </row>
    <row r="163" spans="1:14" ht="12.75">
      <c r="A163" s="11" t="s">
        <v>25</v>
      </c>
      <c r="B163" s="6" t="s">
        <v>26</v>
      </c>
      <c r="C163" s="5">
        <v>200</v>
      </c>
      <c r="D163" s="18">
        <v>0.05</v>
      </c>
      <c r="E163" s="5">
        <v>0.01</v>
      </c>
      <c r="F163" s="5">
        <v>9.32</v>
      </c>
      <c r="G163" s="5">
        <v>44.4</v>
      </c>
      <c r="H163" s="5">
        <v>0</v>
      </c>
      <c r="I163" s="5">
        <v>0.03</v>
      </c>
      <c r="J163" s="5">
        <v>0</v>
      </c>
      <c r="K163" s="5">
        <v>10.7</v>
      </c>
      <c r="L163" s="5">
        <v>2.13</v>
      </c>
      <c r="M163" s="5">
        <v>1.2</v>
      </c>
      <c r="N163" s="5">
        <v>0.25</v>
      </c>
    </row>
    <row r="164" spans="1:15" s="3" customFormat="1" ht="12.75">
      <c r="A164" s="8"/>
      <c r="B164" s="20" t="s">
        <v>28</v>
      </c>
      <c r="C164" s="8"/>
      <c r="D164" s="8">
        <f>D160+D161+D163+D162</f>
        <v>14.07</v>
      </c>
      <c r="E164" s="8">
        <f aca="true" t="shared" si="27" ref="E164:N164">E160+E161+E163+E162</f>
        <v>21.369999999999997</v>
      </c>
      <c r="F164" s="8">
        <f t="shared" si="27"/>
        <v>74.58000000000001</v>
      </c>
      <c r="G164" s="8">
        <f t="shared" si="27"/>
        <v>490.61</v>
      </c>
      <c r="H164" s="8">
        <f t="shared" si="27"/>
        <v>0.16</v>
      </c>
      <c r="I164" s="8">
        <f t="shared" si="27"/>
        <v>0.11</v>
      </c>
      <c r="J164" s="8">
        <f t="shared" si="27"/>
        <v>25.279999999999998</v>
      </c>
      <c r="K164" s="8">
        <f t="shared" si="27"/>
        <v>152.3</v>
      </c>
      <c r="L164" s="8">
        <f t="shared" si="27"/>
        <v>116.69</v>
      </c>
      <c r="M164" s="8">
        <f t="shared" si="27"/>
        <v>62.26</v>
      </c>
      <c r="N164" s="8">
        <f t="shared" si="27"/>
        <v>2.25</v>
      </c>
      <c r="O164" s="7"/>
    </row>
    <row r="165" spans="2:15" ht="12.75">
      <c r="B165" s="8" t="s">
        <v>29</v>
      </c>
      <c r="O165" s="3"/>
    </row>
    <row r="166" spans="1:14" ht="12.75">
      <c r="A166" s="11" t="s">
        <v>50</v>
      </c>
      <c r="B166" s="6" t="s">
        <v>51</v>
      </c>
      <c r="C166" s="5">
        <v>100</v>
      </c>
      <c r="D166" s="5">
        <v>6</v>
      </c>
      <c r="E166" s="5">
        <v>15.3</v>
      </c>
      <c r="F166" s="5">
        <v>19.9</v>
      </c>
      <c r="G166" s="5">
        <v>227.7</v>
      </c>
      <c r="H166" s="5">
        <v>0.06</v>
      </c>
      <c r="I166" s="5">
        <v>13.9</v>
      </c>
      <c r="J166" s="5">
        <v>0.25</v>
      </c>
      <c r="K166" s="5">
        <v>32.7</v>
      </c>
      <c r="L166" s="5">
        <v>34.5</v>
      </c>
      <c r="M166" s="5">
        <v>17.7</v>
      </c>
      <c r="N166" s="5">
        <v>0.75</v>
      </c>
    </row>
    <row r="167" spans="1:14" ht="25.5">
      <c r="A167" s="15" t="s">
        <v>146</v>
      </c>
      <c r="B167" s="6" t="s">
        <v>147</v>
      </c>
      <c r="C167" s="5">
        <v>250</v>
      </c>
      <c r="D167" s="5">
        <v>2</v>
      </c>
      <c r="E167" s="5">
        <v>2.4</v>
      </c>
      <c r="F167" s="5">
        <v>14.8</v>
      </c>
      <c r="G167" s="5">
        <v>90</v>
      </c>
      <c r="H167" s="5">
        <v>0.23</v>
      </c>
      <c r="I167" s="5">
        <v>26.7</v>
      </c>
      <c r="J167" s="5">
        <v>0.65</v>
      </c>
      <c r="K167" s="5">
        <v>35.9</v>
      </c>
      <c r="L167" s="5">
        <v>220.6</v>
      </c>
      <c r="M167" s="5">
        <v>43.42</v>
      </c>
      <c r="N167" s="5">
        <v>13.3</v>
      </c>
    </row>
    <row r="168" spans="1:14" ht="12.75">
      <c r="A168" s="11" t="s">
        <v>54</v>
      </c>
      <c r="B168" s="6" t="s">
        <v>148</v>
      </c>
      <c r="C168" s="5">
        <v>230</v>
      </c>
      <c r="D168" s="5">
        <v>13.22</v>
      </c>
      <c r="E168" s="5">
        <v>9.32</v>
      </c>
      <c r="F168" s="5">
        <v>59.23</v>
      </c>
      <c r="G168" s="5">
        <v>373.75</v>
      </c>
      <c r="H168" s="5">
        <v>0.32</v>
      </c>
      <c r="I168" s="5">
        <v>0</v>
      </c>
      <c r="J168" s="5">
        <v>32.2</v>
      </c>
      <c r="K168" s="5">
        <v>22.77</v>
      </c>
      <c r="L168" s="5">
        <v>312.69</v>
      </c>
      <c r="M168" s="5">
        <v>208.27</v>
      </c>
      <c r="N168" s="5">
        <v>7.02</v>
      </c>
    </row>
    <row r="169" spans="1:14" ht="12.75">
      <c r="A169" s="23" t="s">
        <v>112</v>
      </c>
      <c r="B169" s="6" t="s">
        <v>113</v>
      </c>
      <c r="C169" s="5">
        <v>100</v>
      </c>
      <c r="D169" s="5">
        <v>9.88</v>
      </c>
      <c r="E169" s="5">
        <v>17.2</v>
      </c>
      <c r="F169" s="5">
        <v>1.84</v>
      </c>
      <c r="G169" s="5">
        <v>140</v>
      </c>
      <c r="H169" s="5">
        <v>0.12</v>
      </c>
      <c r="I169" s="5">
        <v>0.02</v>
      </c>
      <c r="J169" s="5">
        <v>43</v>
      </c>
      <c r="K169" s="5">
        <v>30.1</v>
      </c>
      <c r="L169" s="5">
        <v>69.2</v>
      </c>
      <c r="M169" s="5">
        <v>9.1</v>
      </c>
      <c r="N169" s="5">
        <v>0.72</v>
      </c>
    </row>
    <row r="170" spans="1:14" ht="12.75">
      <c r="A170" s="15"/>
      <c r="B170" s="6" t="s">
        <v>24</v>
      </c>
      <c r="C170" s="5">
        <v>100</v>
      </c>
      <c r="D170" s="5">
        <v>8</v>
      </c>
      <c r="E170" s="5">
        <v>1.25</v>
      </c>
      <c r="F170" s="5">
        <v>43.5</v>
      </c>
      <c r="G170" s="5">
        <v>242</v>
      </c>
      <c r="H170" s="5">
        <v>0.16</v>
      </c>
      <c r="I170" s="5">
        <v>0</v>
      </c>
      <c r="J170" s="5">
        <v>0</v>
      </c>
      <c r="K170" s="5">
        <v>23</v>
      </c>
      <c r="L170" s="5">
        <v>1.6</v>
      </c>
      <c r="M170" s="5">
        <v>33</v>
      </c>
      <c r="N170" s="5">
        <v>2</v>
      </c>
    </row>
    <row r="171" spans="1:14" ht="12.75">
      <c r="A171" s="15" t="s">
        <v>25</v>
      </c>
      <c r="B171" s="6" t="s">
        <v>26</v>
      </c>
      <c r="C171" s="5">
        <v>200</v>
      </c>
      <c r="D171" s="5">
        <v>0.5</v>
      </c>
      <c r="E171" s="5">
        <v>0.01</v>
      </c>
      <c r="F171" s="5">
        <v>9.32</v>
      </c>
      <c r="G171" s="5">
        <v>44.4</v>
      </c>
      <c r="H171" s="5">
        <v>0</v>
      </c>
      <c r="I171" s="5">
        <v>0.03</v>
      </c>
      <c r="J171" s="5">
        <v>0</v>
      </c>
      <c r="K171" s="5">
        <v>10.7</v>
      </c>
      <c r="L171" s="5">
        <v>2.13</v>
      </c>
      <c r="M171" s="5">
        <v>1.2</v>
      </c>
      <c r="N171" s="5">
        <v>0.25</v>
      </c>
    </row>
    <row r="172" spans="1:15" s="3" customFormat="1" ht="12.75">
      <c r="A172" s="8"/>
      <c r="B172" s="20" t="s">
        <v>38</v>
      </c>
      <c r="C172" s="8"/>
      <c r="D172" s="8">
        <f aca="true" t="shared" si="28" ref="D172:N172">D166+D167+D168+D169+D170+D171</f>
        <v>39.6</v>
      </c>
      <c r="E172" s="8">
        <f t="shared" si="28"/>
        <v>45.48</v>
      </c>
      <c r="F172" s="8">
        <f t="shared" si="28"/>
        <v>148.59</v>
      </c>
      <c r="G172" s="8">
        <f t="shared" si="28"/>
        <v>1117.8500000000001</v>
      </c>
      <c r="H172" s="8">
        <f t="shared" si="28"/>
        <v>0.8900000000000001</v>
      </c>
      <c r="I172" s="8">
        <f t="shared" si="28"/>
        <v>40.650000000000006</v>
      </c>
      <c r="J172" s="8">
        <f t="shared" si="28"/>
        <v>76.1</v>
      </c>
      <c r="K172" s="8">
        <f t="shared" si="28"/>
        <v>155.17</v>
      </c>
      <c r="L172" s="8">
        <f t="shared" si="28"/>
        <v>640.72</v>
      </c>
      <c r="M172" s="8">
        <f t="shared" si="28"/>
        <v>312.69</v>
      </c>
      <c r="N172" s="8">
        <f t="shared" si="28"/>
        <v>24.04</v>
      </c>
      <c r="O172" s="7"/>
    </row>
    <row r="173" spans="1:14" s="3" customFormat="1" ht="12.75">
      <c r="A173" s="8"/>
      <c r="B173" s="20" t="s">
        <v>45</v>
      </c>
      <c r="C173" s="8"/>
      <c r="D173" s="8">
        <f>D172+D164</f>
        <v>53.67</v>
      </c>
      <c r="E173" s="8">
        <f aca="true" t="shared" si="29" ref="E173:N173">E172+E164</f>
        <v>66.85</v>
      </c>
      <c r="F173" s="8">
        <f t="shared" si="29"/>
        <v>223.17000000000002</v>
      </c>
      <c r="G173" s="8">
        <f t="shared" si="29"/>
        <v>1608.46</v>
      </c>
      <c r="H173" s="8">
        <f t="shared" si="29"/>
        <v>1.05</v>
      </c>
      <c r="I173" s="8">
        <f t="shared" si="29"/>
        <v>40.760000000000005</v>
      </c>
      <c r="J173" s="8">
        <f t="shared" si="29"/>
        <v>101.38</v>
      </c>
      <c r="K173" s="8">
        <f t="shared" si="29"/>
        <v>307.47</v>
      </c>
      <c r="L173" s="8">
        <f t="shared" si="29"/>
        <v>757.4100000000001</v>
      </c>
      <c r="M173" s="8">
        <f t="shared" si="29"/>
        <v>374.95</v>
      </c>
      <c r="N173" s="8">
        <f t="shared" si="29"/>
        <v>26.29</v>
      </c>
    </row>
    <row r="174" spans="1:15" ht="12.75" customHeight="1">
      <c r="A174" s="38" t="s">
        <v>150</v>
      </c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40"/>
      <c r="O174" s="3"/>
    </row>
    <row r="175" ht="12.75">
      <c r="B175" s="8" t="s">
        <v>21</v>
      </c>
    </row>
    <row r="176" spans="1:14" ht="12.75">
      <c r="A176" s="15" t="s">
        <v>22</v>
      </c>
      <c r="B176" s="6" t="s">
        <v>104</v>
      </c>
      <c r="C176" s="5">
        <v>200</v>
      </c>
      <c r="D176" s="5">
        <v>6.07</v>
      </c>
      <c r="E176" s="5">
        <v>6.68</v>
      </c>
      <c r="F176" s="5">
        <v>33.91</v>
      </c>
      <c r="G176" s="5">
        <v>220</v>
      </c>
      <c r="H176" s="5">
        <v>0.17</v>
      </c>
      <c r="I176" s="5">
        <v>0</v>
      </c>
      <c r="J176" s="5">
        <v>20</v>
      </c>
      <c r="K176" s="5">
        <v>33.8</v>
      </c>
      <c r="L176" s="5">
        <v>172.7</v>
      </c>
      <c r="M176" s="5">
        <v>56.9</v>
      </c>
      <c r="N176" s="5">
        <v>1.94</v>
      </c>
    </row>
    <row r="177" spans="1:15" s="1" customFormat="1" ht="12.75">
      <c r="A177" s="12"/>
      <c r="B177" s="13" t="s">
        <v>24</v>
      </c>
      <c r="C177" s="14">
        <v>60</v>
      </c>
      <c r="D177" s="14">
        <v>4.8</v>
      </c>
      <c r="E177" s="14">
        <v>0.76</v>
      </c>
      <c r="F177" s="14">
        <v>25.66</v>
      </c>
      <c r="G177" s="14">
        <v>145.2</v>
      </c>
      <c r="H177" s="14">
        <v>0.1</v>
      </c>
      <c r="I177" s="14">
        <v>0</v>
      </c>
      <c r="J177" s="14">
        <v>0</v>
      </c>
      <c r="K177" s="14">
        <v>13.8</v>
      </c>
      <c r="L177" s="14">
        <v>0.96</v>
      </c>
      <c r="M177" s="14">
        <v>19.8</v>
      </c>
      <c r="N177" s="14">
        <v>1.2</v>
      </c>
      <c r="O177" s="7"/>
    </row>
    <row r="178" spans="1:15" ht="12.75">
      <c r="A178" s="15" t="s">
        <v>25</v>
      </c>
      <c r="B178" s="6" t="s">
        <v>26</v>
      </c>
      <c r="C178" s="5">
        <v>200</v>
      </c>
      <c r="D178" s="5">
        <v>0.5</v>
      </c>
      <c r="E178" s="5">
        <v>0.01</v>
      </c>
      <c r="F178" s="5">
        <v>9.32</v>
      </c>
      <c r="G178" s="5">
        <v>44.4</v>
      </c>
      <c r="H178" s="5">
        <v>0</v>
      </c>
      <c r="I178" s="5">
        <v>0.03</v>
      </c>
      <c r="J178" s="5">
        <v>0</v>
      </c>
      <c r="K178" s="5">
        <v>10.7</v>
      </c>
      <c r="L178" s="5">
        <v>2.13</v>
      </c>
      <c r="M178" s="5">
        <v>1.2</v>
      </c>
      <c r="N178" s="5">
        <v>0.25</v>
      </c>
      <c r="O178" s="1"/>
    </row>
    <row r="179" spans="1:15" s="3" customFormat="1" ht="12.75">
      <c r="A179" s="11"/>
      <c r="B179" s="6" t="s">
        <v>27</v>
      </c>
      <c r="C179" s="5">
        <v>10</v>
      </c>
      <c r="D179" s="5">
        <v>0.08</v>
      </c>
      <c r="E179" s="5">
        <v>7.3</v>
      </c>
      <c r="F179" s="5">
        <v>0.13</v>
      </c>
      <c r="G179" s="5">
        <v>66</v>
      </c>
      <c r="H179" s="5">
        <v>0.001</v>
      </c>
      <c r="I179" s="5">
        <v>0</v>
      </c>
      <c r="J179" s="5">
        <v>40</v>
      </c>
      <c r="K179" s="5">
        <v>2.42</v>
      </c>
      <c r="L179" s="5">
        <v>3</v>
      </c>
      <c r="M179" s="5">
        <v>0</v>
      </c>
      <c r="N179" s="5">
        <v>0.02</v>
      </c>
      <c r="O179" s="7"/>
    </row>
    <row r="180" spans="1:14" s="3" customFormat="1" ht="12.75">
      <c r="A180" s="8"/>
      <c r="B180" s="20" t="s">
        <v>28</v>
      </c>
      <c r="C180" s="8"/>
      <c r="D180" s="8">
        <f>D176+D177+D178+D179</f>
        <v>11.450000000000001</v>
      </c>
      <c r="E180" s="8">
        <f aca="true" t="shared" si="30" ref="E180:N180">E176+E177+E178+E179</f>
        <v>14.75</v>
      </c>
      <c r="F180" s="8">
        <f t="shared" si="30"/>
        <v>69.01999999999998</v>
      </c>
      <c r="G180" s="8">
        <f t="shared" si="30"/>
        <v>475.59999999999997</v>
      </c>
      <c r="H180" s="8">
        <f t="shared" si="30"/>
        <v>0.271</v>
      </c>
      <c r="I180" s="8">
        <f t="shared" si="30"/>
        <v>0.03</v>
      </c>
      <c r="J180" s="8">
        <f t="shared" si="30"/>
        <v>60</v>
      </c>
      <c r="K180" s="8">
        <f t="shared" si="30"/>
        <v>60.72</v>
      </c>
      <c r="L180" s="8">
        <f t="shared" si="30"/>
        <v>178.79</v>
      </c>
      <c r="M180" s="8">
        <f t="shared" si="30"/>
        <v>77.9</v>
      </c>
      <c r="N180" s="8">
        <f t="shared" si="30"/>
        <v>3.4099999999999997</v>
      </c>
    </row>
    <row r="181" spans="2:15" ht="12.75">
      <c r="B181" s="8" t="s">
        <v>29</v>
      </c>
      <c r="O181" s="3"/>
    </row>
    <row r="182" spans="1:14" ht="12.75">
      <c r="A182" s="15" t="s">
        <v>151</v>
      </c>
      <c r="B182" s="33" t="s">
        <v>152</v>
      </c>
      <c r="C182" s="5">
        <v>100</v>
      </c>
      <c r="D182" s="5">
        <v>1.4</v>
      </c>
      <c r="E182" s="5">
        <v>5.08</v>
      </c>
      <c r="F182" s="5">
        <v>9.01</v>
      </c>
      <c r="G182" s="5">
        <v>87.4</v>
      </c>
      <c r="H182" s="5">
        <v>0.03</v>
      </c>
      <c r="I182" s="5">
        <v>32.5</v>
      </c>
      <c r="J182" s="5">
        <v>0</v>
      </c>
      <c r="K182" s="5">
        <v>37.4</v>
      </c>
      <c r="L182" s="5">
        <v>27.6</v>
      </c>
      <c r="M182" s="5">
        <v>15.2</v>
      </c>
      <c r="N182" s="5">
        <v>0.5</v>
      </c>
    </row>
    <row r="183" spans="1:14" ht="25.5">
      <c r="A183" s="11" t="s">
        <v>108</v>
      </c>
      <c r="B183" s="6" t="s">
        <v>109</v>
      </c>
      <c r="C183" s="5">
        <v>250</v>
      </c>
      <c r="D183" s="5">
        <v>13.7</v>
      </c>
      <c r="E183" s="5">
        <v>10</v>
      </c>
      <c r="F183" s="5">
        <v>21.8</v>
      </c>
      <c r="G183" s="5">
        <v>227.5</v>
      </c>
      <c r="H183" s="5">
        <v>0.2</v>
      </c>
      <c r="I183" s="5">
        <v>23.3</v>
      </c>
      <c r="J183" s="5">
        <v>0.91</v>
      </c>
      <c r="K183" s="5">
        <v>61.3</v>
      </c>
      <c r="L183" s="5">
        <v>206.4</v>
      </c>
      <c r="M183" s="5">
        <v>31.2</v>
      </c>
      <c r="N183" s="5">
        <v>3</v>
      </c>
    </row>
    <row r="184" spans="1:14" ht="12.75">
      <c r="A184" s="15" t="s">
        <v>153</v>
      </c>
      <c r="B184" s="33" t="s">
        <v>154</v>
      </c>
      <c r="C184" s="5">
        <v>200</v>
      </c>
      <c r="D184" s="5">
        <v>5.58</v>
      </c>
      <c r="E184" s="5">
        <v>14.74</v>
      </c>
      <c r="F184" s="5">
        <v>53.73</v>
      </c>
      <c r="G184" s="5">
        <v>370.08</v>
      </c>
      <c r="H184" s="5">
        <v>0.04</v>
      </c>
      <c r="I184" s="5">
        <v>0</v>
      </c>
      <c r="J184" s="5">
        <v>7.1</v>
      </c>
      <c r="K184" s="5">
        <v>28</v>
      </c>
      <c r="L184" s="5">
        <v>42.93</v>
      </c>
      <c r="M184" s="5">
        <v>33.94</v>
      </c>
      <c r="N184" s="5">
        <v>52.04</v>
      </c>
    </row>
    <row r="185" spans="1:14" ht="25.5">
      <c r="A185" s="11" t="s">
        <v>69</v>
      </c>
      <c r="B185" s="6" t="s">
        <v>70</v>
      </c>
      <c r="C185" s="5">
        <v>100</v>
      </c>
      <c r="D185" s="5">
        <v>17.38</v>
      </c>
      <c r="E185" s="5">
        <v>15.98</v>
      </c>
      <c r="F185" s="5">
        <v>3.75</v>
      </c>
      <c r="G185" s="5">
        <v>228.55</v>
      </c>
      <c r="H185" s="5">
        <v>0.17</v>
      </c>
      <c r="I185" s="5">
        <v>0.35</v>
      </c>
      <c r="J185" s="5">
        <v>0.12</v>
      </c>
      <c r="K185" s="5">
        <v>58.3</v>
      </c>
      <c r="L185" s="5">
        <v>233.6</v>
      </c>
      <c r="M185" s="5">
        <v>27.9</v>
      </c>
      <c r="N185" s="5">
        <v>1.56</v>
      </c>
    </row>
    <row r="186" spans="1:14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12.75">
      <c r="A187" s="15"/>
      <c r="B187" s="6" t="s">
        <v>24</v>
      </c>
      <c r="C187" s="5">
        <v>100</v>
      </c>
      <c r="D187" s="5">
        <v>8</v>
      </c>
      <c r="E187" s="5">
        <v>1.25</v>
      </c>
      <c r="F187" s="5">
        <v>43.5</v>
      </c>
      <c r="G187" s="5">
        <v>242</v>
      </c>
      <c r="H187" s="5">
        <v>0.16</v>
      </c>
      <c r="I187" s="5">
        <v>0</v>
      </c>
      <c r="J187" s="5">
        <v>0</v>
      </c>
      <c r="K187" s="5">
        <v>23</v>
      </c>
      <c r="L187" s="5">
        <v>1.6</v>
      </c>
      <c r="M187" s="5">
        <v>33</v>
      </c>
      <c r="N187" s="5">
        <v>2</v>
      </c>
    </row>
    <row r="188" spans="1:14" ht="12.75">
      <c r="A188" s="11" t="s">
        <v>155</v>
      </c>
      <c r="B188" s="6" t="s">
        <v>156</v>
      </c>
      <c r="C188" s="5">
        <v>200</v>
      </c>
      <c r="D188" s="5">
        <v>3.6</v>
      </c>
      <c r="E188" s="5">
        <v>2.7</v>
      </c>
      <c r="F188" s="5">
        <v>15.95</v>
      </c>
      <c r="G188" s="5">
        <v>101.1</v>
      </c>
      <c r="H188" s="5">
        <v>0.04</v>
      </c>
      <c r="I188" s="5">
        <v>1.31</v>
      </c>
      <c r="J188" s="5">
        <v>20</v>
      </c>
      <c r="K188" s="5">
        <v>125.73</v>
      </c>
      <c r="L188" s="5">
        <v>14</v>
      </c>
      <c r="M188" s="5">
        <v>90</v>
      </c>
      <c r="N188" s="5">
        <v>0.13</v>
      </c>
    </row>
    <row r="189" spans="1:15" s="3" customFormat="1" ht="12.75">
      <c r="A189" s="8"/>
      <c r="B189" s="20" t="s">
        <v>38</v>
      </c>
      <c r="C189" s="8"/>
      <c r="D189" s="8">
        <f aca="true" t="shared" si="31" ref="D189:N189">D182+D183+D184+D185+D186+D187+D188</f>
        <v>49.660000000000004</v>
      </c>
      <c r="E189" s="8">
        <f t="shared" si="31"/>
        <v>49.75</v>
      </c>
      <c r="F189" s="8">
        <f t="shared" si="31"/>
        <v>147.73999999999998</v>
      </c>
      <c r="G189" s="8">
        <f t="shared" si="31"/>
        <v>1256.6299999999999</v>
      </c>
      <c r="H189" s="8">
        <f t="shared" si="31"/>
        <v>0.6400000000000001</v>
      </c>
      <c r="I189" s="8">
        <f t="shared" si="31"/>
        <v>57.46</v>
      </c>
      <c r="J189" s="8">
        <f t="shared" si="31"/>
        <v>28.13</v>
      </c>
      <c r="K189" s="8">
        <f t="shared" si="31"/>
        <v>333.73</v>
      </c>
      <c r="L189" s="8">
        <f t="shared" si="31"/>
        <v>526.13</v>
      </c>
      <c r="M189" s="8">
        <f t="shared" si="31"/>
        <v>231.24</v>
      </c>
      <c r="N189" s="8">
        <f t="shared" si="31"/>
        <v>59.230000000000004</v>
      </c>
      <c r="O189" s="7"/>
    </row>
    <row r="190" spans="1:14" s="3" customFormat="1" ht="12.75">
      <c r="A190" s="8"/>
      <c r="B190" s="20" t="s">
        <v>45</v>
      </c>
      <c r="C190" s="8"/>
      <c r="D190" s="8">
        <f aca="true" t="shared" si="32" ref="D190:N190">D189+D180</f>
        <v>61.11000000000001</v>
      </c>
      <c r="E190" s="8">
        <f t="shared" si="32"/>
        <v>64.5</v>
      </c>
      <c r="F190" s="8">
        <f t="shared" si="32"/>
        <v>216.75999999999996</v>
      </c>
      <c r="G190" s="8">
        <f t="shared" si="32"/>
        <v>1732.2299999999998</v>
      </c>
      <c r="H190" s="8">
        <f t="shared" si="32"/>
        <v>0.9110000000000001</v>
      </c>
      <c r="I190" s="8">
        <f t="shared" si="32"/>
        <v>57.49</v>
      </c>
      <c r="J190" s="8">
        <f t="shared" si="32"/>
        <v>88.13</v>
      </c>
      <c r="K190" s="8">
        <f t="shared" si="32"/>
        <v>394.45000000000005</v>
      </c>
      <c r="L190" s="8">
        <f t="shared" si="32"/>
        <v>704.92</v>
      </c>
      <c r="M190" s="8">
        <f t="shared" si="32"/>
        <v>309.14</v>
      </c>
      <c r="N190" s="8">
        <f t="shared" si="32"/>
        <v>62.64</v>
      </c>
    </row>
    <row r="191" spans="1:15" ht="12.75" customHeight="1">
      <c r="A191" s="38" t="s">
        <v>159</v>
      </c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40"/>
      <c r="O191" s="3"/>
    </row>
    <row r="192" ht="12.75">
      <c r="B192" s="8" t="s">
        <v>21</v>
      </c>
    </row>
    <row r="193" spans="1:14" ht="25.5">
      <c r="A193" s="15" t="s">
        <v>22</v>
      </c>
      <c r="B193" s="6" t="s">
        <v>185</v>
      </c>
      <c r="C193" s="5">
        <v>200</v>
      </c>
      <c r="D193" s="5">
        <v>5.67</v>
      </c>
      <c r="E193" s="5">
        <v>5.28</v>
      </c>
      <c r="F193" s="5">
        <v>32.55</v>
      </c>
      <c r="G193" s="5">
        <v>200</v>
      </c>
      <c r="H193" s="5">
        <v>0.17</v>
      </c>
      <c r="I193" s="5">
        <v>0</v>
      </c>
      <c r="J193" s="5">
        <v>20</v>
      </c>
      <c r="K193" s="5">
        <v>15.5</v>
      </c>
      <c r="L193" s="5">
        <v>172.7</v>
      </c>
      <c r="M193" s="5">
        <v>40.7</v>
      </c>
      <c r="N193" s="5">
        <v>1.34</v>
      </c>
    </row>
    <row r="194" spans="1:15" s="1" customFormat="1" ht="12.75">
      <c r="A194" s="12"/>
      <c r="B194" s="13" t="s">
        <v>24</v>
      </c>
      <c r="C194" s="14">
        <v>60</v>
      </c>
      <c r="D194" s="14">
        <v>4.8</v>
      </c>
      <c r="E194" s="14">
        <v>0.76</v>
      </c>
      <c r="F194" s="14">
        <v>25.66</v>
      </c>
      <c r="G194" s="14">
        <v>145.2</v>
      </c>
      <c r="H194" s="14">
        <v>0.1</v>
      </c>
      <c r="I194" s="14">
        <v>0</v>
      </c>
      <c r="J194" s="14">
        <v>0</v>
      </c>
      <c r="K194" s="14">
        <v>13.8</v>
      </c>
      <c r="L194" s="14">
        <v>0.96</v>
      </c>
      <c r="M194" s="14">
        <v>19.8</v>
      </c>
      <c r="N194" s="14">
        <v>1.2</v>
      </c>
      <c r="O194" s="7"/>
    </row>
    <row r="195" spans="1:15" ht="12.75">
      <c r="A195" s="15" t="s">
        <v>25</v>
      </c>
      <c r="B195" s="6" t="s">
        <v>26</v>
      </c>
      <c r="C195" s="5">
        <v>200</v>
      </c>
      <c r="D195" s="5">
        <v>0.5</v>
      </c>
      <c r="E195" s="5">
        <v>0.01</v>
      </c>
      <c r="F195" s="5">
        <v>9.32</v>
      </c>
      <c r="G195" s="5">
        <v>44.4</v>
      </c>
      <c r="H195" s="5">
        <v>0</v>
      </c>
      <c r="I195" s="5">
        <v>0.03</v>
      </c>
      <c r="J195" s="5">
        <v>0</v>
      </c>
      <c r="K195" s="5">
        <v>10.7</v>
      </c>
      <c r="L195" s="5">
        <v>2.13</v>
      </c>
      <c r="M195" s="5">
        <v>1.2</v>
      </c>
      <c r="N195" s="5">
        <v>0.25</v>
      </c>
      <c r="O195" s="1"/>
    </row>
    <row r="196" spans="1:14" ht="12.75">
      <c r="A196" s="11"/>
      <c r="B196" s="6" t="s">
        <v>105</v>
      </c>
      <c r="C196" s="5">
        <v>10</v>
      </c>
      <c r="D196" s="5">
        <v>2.62</v>
      </c>
      <c r="E196" s="5">
        <v>12</v>
      </c>
      <c r="F196" s="5">
        <v>0</v>
      </c>
      <c r="G196" s="5">
        <v>42.41</v>
      </c>
      <c r="H196" s="5">
        <v>0</v>
      </c>
      <c r="I196" s="5">
        <v>0.08</v>
      </c>
      <c r="J196" s="5">
        <v>25.2</v>
      </c>
      <c r="K196" s="5">
        <v>120</v>
      </c>
      <c r="L196" s="5">
        <v>7.2</v>
      </c>
      <c r="M196" s="5">
        <v>6.6</v>
      </c>
      <c r="N196" s="5">
        <v>0.08</v>
      </c>
    </row>
    <row r="197" spans="1:15" s="3" customFormat="1" ht="12.75">
      <c r="A197" s="8"/>
      <c r="B197" s="20" t="s">
        <v>28</v>
      </c>
      <c r="C197" s="8"/>
      <c r="D197" s="8">
        <f>D193+D194+D195+D196</f>
        <v>13.59</v>
      </c>
      <c r="E197" s="8">
        <f aca="true" t="shared" si="33" ref="E197:N197">E193+E194+E195+E196</f>
        <v>18.05</v>
      </c>
      <c r="F197" s="8">
        <f t="shared" si="33"/>
        <v>67.53</v>
      </c>
      <c r="G197" s="8">
        <f t="shared" si="33"/>
        <v>432.01</v>
      </c>
      <c r="H197" s="8">
        <f t="shared" si="33"/>
        <v>0.27</v>
      </c>
      <c r="I197" s="8">
        <f t="shared" si="33"/>
        <v>0.11</v>
      </c>
      <c r="J197" s="8">
        <f t="shared" si="33"/>
        <v>45.2</v>
      </c>
      <c r="K197" s="8">
        <f t="shared" si="33"/>
        <v>160</v>
      </c>
      <c r="L197" s="8">
        <f t="shared" si="33"/>
        <v>182.98999999999998</v>
      </c>
      <c r="M197" s="8">
        <f t="shared" si="33"/>
        <v>68.3</v>
      </c>
      <c r="N197" s="8">
        <f t="shared" si="33"/>
        <v>2.87</v>
      </c>
      <c r="O197" s="7"/>
    </row>
    <row r="198" spans="2:15" ht="12.75">
      <c r="B198" s="8" t="s">
        <v>29</v>
      </c>
      <c r="O198" s="3"/>
    </row>
    <row r="199" spans="1:14" ht="12.75">
      <c r="A199" s="15" t="s">
        <v>77</v>
      </c>
      <c r="B199" s="6" t="s">
        <v>78</v>
      </c>
      <c r="C199" s="5">
        <v>100</v>
      </c>
      <c r="D199" s="5">
        <v>1.4</v>
      </c>
      <c r="E199" s="5">
        <v>6.2</v>
      </c>
      <c r="F199" s="14">
        <v>28.4</v>
      </c>
      <c r="G199" s="5">
        <v>94.8</v>
      </c>
      <c r="H199" s="5">
        <v>0.06</v>
      </c>
      <c r="I199" s="5">
        <v>10.3</v>
      </c>
      <c r="J199" s="5">
        <v>0</v>
      </c>
      <c r="K199" s="5">
        <v>23.2</v>
      </c>
      <c r="L199" s="5">
        <v>45</v>
      </c>
      <c r="M199" s="5">
        <v>20.8</v>
      </c>
      <c r="N199" s="5">
        <v>0.9</v>
      </c>
    </row>
    <row r="200" spans="1:14" ht="12.75">
      <c r="A200" s="11" t="s">
        <v>93</v>
      </c>
      <c r="B200" s="6" t="s">
        <v>94</v>
      </c>
      <c r="C200" s="5">
        <v>250</v>
      </c>
      <c r="D200" s="5">
        <v>13.5</v>
      </c>
      <c r="E200" s="5">
        <v>3.6</v>
      </c>
      <c r="F200" s="5">
        <v>12.5</v>
      </c>
      <c r="G200" s="5">
        <v>132</v>
      </c>
      <c r="H200" s="5">
        <v>0.18</v>
      </c>
      <c r="I200" s="5">
        <v>18.75</v>
      </c>
      <c r="J200" s="5">
        <v>0.09</v>
      </c>
      <c r="K200" s="5">
        <v>49.25</v>
      </c>
      <c r="L200" s="5">
        <v>260.4</v>
      </c>
      <c r="M200" s="5">
        <v>49.25</v>
      </c>
      <c r="N200" s="5">
        <v>1.75</v>
      </c>
    </row>
    <row r="201" spans="1:14" ht="12.75">
      <c r="A201" s="11" t="s">
        <v>67</v>
      </c>
      <c r="B201" s="6" t="s">
        <v>68</v>
      </c>
      <c r="C201" s="5">
        <v>230</v>
      </c>
      <c r="D201" s="5">
        <v>4.7</v>
      </c>
      <c r="E201" s="5">
        <v>7.36</v>
      </c>
      <c r="F201" s="14">
        <v>42.4</v>
      </c>
      <c r="G201" s="5">
        <v>210.5</v>
      </c>
      <c r="H201" s="5">
        <v>0.21</v>
      </c>
      <c r="I201" s="5">
        <v>27.83</v>
      </c>
      <c r="J201" s="5">
        <v>39.1</v>
      </c>
      <c r="K201" s="5">
        <v>56.7</v>
      </c>
      <c r="L201" s="5">
        <v>132.83</v>
      </c>
      <c r="M201" s="5">
        <v>42.55</v>
      </c>
      <c r="N201" s="5">
        <v>1.55</v>
      </c>
    </row>
    <row r="202" spans="1:14" ht="12.75">
      <c r="A202" s="23" t="s">
        <v>161</v>
      </c>
      <c r="B202" s="6" t="s">
        <v>162</v>
      </c>
      <c r="C202" s="5">
        <v>120</v>
      </c>
      <c r="D202" s="5">
        <v>17.75</v>
      </c>
      <c r="E202" s="5">
        <v>19.54</v>
      </c>
      <c r="F202" s="5">
        <v>5.45</v>
      </c>
      <c r="G202" s="5">
        <v>268.7</v>
      </c>
      <c r="H202" s="5">
        <v>0.05</v>
      </c>
      <c r="I202" s="5">
        <v>0.01</v>
      </c>
      <c r="J202" s="5">
        <v>16</v>
      </c>
      <c r="K202" s="5">
        <v>22.3</v>
      </c>
      <c r="L202" s="5">
        <v>116.5</v>
      </c>
      <c r="M202" s="5">
        <v>18.8</v>
      </c>
      <c r="N202" s="5">
        <v>0.97</v>
      </c>
    </row>
    <row r="203" spans="1:14" ht="12.75">
      <c r="A203" s="15"/>
      <c r="B203" s="6" t="s">
        <v>24</v>
      </c>
      <c r="C203" s="5">
        <v>100</v>
      </c>
      <c r="D203" s="5">
        <v>8</v>
      </c>
      <c r="E203" s="5">
        <v>1.25</v>
      </c>
      <c r="F203" s="5">
        <v>43.5</v>
      </c>
      <c r="G203" s="5">
        <v>242</v>
      </c>
      <c r="H203" s="5">
        <v>0.16</v>
      </c>
      <c r="I203" s="5">
        <v>0</v>
      </c>
      <c r="J203" s="5">
        <v>0</v>
      </c>
      <c r="K203" s="5">
        <v>23</v>
      </c>
      <c r="L203" s="5">
        <v>1.6</v>
      </c>
      <c r="M203" s="5">
        <v>33</v>
      </c>
      <c r="N203" s="5">
        <v>2</v>
      </c>
    </row>
    <row r="204" spans="1:14" ht="12.75">
      <c r="A204" s="15" t="s">
        <v>25</v>
      </c>
      <c r="B204" s="6" t="s">
        <v>26</v>
      </c>
      <c r="C204" s="5">
        <v>200</v>
      </c>
      <c r="D204" s="5">
        <v>0.5</v>
      </c>
      <c r="E204" s="5">
        <v>0.01</v>
      </c>
      <c r="F204" s="5">
        <v>9.32</v>
      </c>
      <c r="G204" s="5">
        <v>44.4</v>
      </c>
      <c r="H204" s="5">
        <v>0</v>
      </c>
      <c r="I204" s="5">
        <v>0.03</v>
      </c>
      <c r="J204" s="5">
        <v>0</v>
      </c>
      <c r="K204" s="5">
        <v>10.7</v>
      </c>
      <c r="L204" s="5">
        <v>2.13</v>
      </c>
      <c r="M204" s="5">
        <v>1.2</v>
      </c>
      <c r="N204" s="5">
        <v>0.25</v>
      </c>
    </row>
    <row r="205" spans="1:15" s="9" customFormat="1" ht="12.75">
      <c r="A205" s="11" t="s">
        <v>114</v>
      </c>
      <c r="B205" s="30" t="s">
        <v>115</v>
      </c>
      <c r="C205" s="11">
        <v>70</v>
      </c>
      <c r="D205" s="11">
        <v>4.46</v>
      </c>
      <c r="E205" s="11">
        <v>2.98</v>
      </c>
      <c r="F205" s="11">
        <v>44.12</v>
      </c>
      <c r="G205" s="11">
        <v>222</v>
      </c>
      <c r="H205" s="11">
        <v>0.08</v>
      </c>
      <c r="I205" s="11">
        <v>0.08</v>
      </c>
      <c r="J205" s="11">
        <v>18</v>
      </c>
      <c r="K205" s="11">
        <v>15.6</v>
      </c>
      <c r="L205" s="11">
        <v>42.8</v>
      </c>
      <c r="M205" s="11">
        <v>17.4</v>
      </c>
      <c r="N205" s="11">
        <v>1.08</v>
      </c>
      <c r="O205" s="7"/>
    </row>
    <row r="206" spans="1:15" s="3" customFormat="1" ht="12.75">
      <c r="A206" s="8"/>
      <c r="B206" s="20" t="s">
        <v>38</v>
      </c>
      <c r="C206" s="8"/>
      <c r="D206" s="8">
        <f aca="true" t="shared" si="34" ref="D206:N206">D199+D200+D203+D204+D205+D201+D202</f>
        <v>50.31</v>
      </c>
      <c r="E206" s="8">
        <f t="shared" si="34"/>
        <v>40.94</v>
      </c>
      <c r="F206" s="8">
        <f t="shared" si="34"/>
        <v>185.69</v>
      </c>
      <c r="G206" s="8">
        <f t="shared" si="34"/>
        <v>1214.4</v>
      </c>
      <c r="H206" s="8">
        <f t="shared" si="34"/>
        <v>0.7400000000000001</v>
      </c>
      <c r="I206" s="8">
        <f t="shared" si="34"/>
        <v>56.99999999999999</v>
      </c>
      <c r="J206" s="8">
        <f t="shared" si="34"/>
        <v>73.19</v>
      </c>
      <c r="K206" s="8">
        <f t="shared" si="34"/>
        <v>200.75</v>
      </c>
      <c r="L206" s="8">
        <f t="shared" si="34"/>
        <v>601.26</v>
      </c>
      <c r="M206" s="8">
        <f t="shared" si="34"/>
        <v>183</v>
      </c>
      <c r="N206" s="8">
        <f t="shared" si="34"/>
        <v>8.5</v>
      </c>
      <c r="O206" s="9"/>
    </row>
    <row r="207" spans="1:14" s="3" customFormat="1" ht="12.75">
      <c r="A207" s="8"/>
      <c r="B207" s="20" t="s">
        <v>45</v>
      </c>
      <c r="C207" s="8"/>
      <c r="D207" s="8">
        <f>D206+D197</f>
        <v>63.900000000000006</v>
      </c>
      <c r="E207" s="8">
        <f aca="true" t="shared" si="35" ref="E207:N207">E206+E197</f>
        <v>58.989999999999995</v>
      </c>
      <c r="F207" s="8">
        <f t="shared" si="35"/>
        <v>253.22</v>
      </c>
      <c r="G207" s="8">
        <f t="shared" si="35"/>
        <v>1646.41</v>
      </c>
      <c r="H207" s="8">
        <f t="shared" si="35"/>
        <v>1.0100000000000002</v>
      </c>
      <c r="I207" s="8">
        <f t="shared" si="35"/>
        <v>57.10999999999999</v>
      </c>
      <c r="J207" s="8">
        <f t="shared" si="35"/>
        <v>118.39</v>
      </c>
      <c r="K207" s="8">
        <f t="shared" si="35"/>
        <v>360.75</v>
      </c>
      <c r="L207" s="8">
        <f t="shared" si="35"/>
        <v>784.25</v>
      </c>
      <c r="M207" s="8">
        <f t="shared" si="35"/>
        <v>251.3</v>
      </c>
      <c r="N207" s="8">
        <f t="shared" si="35"/>
        <v>11.370000000000001</v>
      </c>
    </row>
    <row r="208" spans="1:14" s="3" customFormat="1" ht="12.75">
      <c r="A208" s="8"/>
      <c r="B208" s="2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s="3" customFormat="1" ht="12.75">
      <c r="A209" s="8"/>
      <c r="B209" s="20" t="s">
        <v>163</v>
      </c>
      <c r="C209" s="8"/>
      <c r="D209" s="8">
        <f aca="true" t="shared" si="36" ref="D209:N209">D12+D27+D47+D65+D82+D115+D131+D148+D164+D180+D197+D98</f>
        <v>141.84999999999997</v>
      </c>
      <c r="E209" s="8">
        <f t="shared" si="36"/>
        <v>189.31</v>
      </c>
      <c r="F209" s="8">
        <f t="shared" si="36"/>
        <v>780.62</v>
      </c>
      <c r="G209" s="8">
        <f t="shared" si="36"/>
        <v>5178.68</v>
      </c>
      <c r="H209" s="8">
        <f t="shared" si="36"/>
        <v>3.4460000000000006</v>
      </c>
      <c r="I209" s="8">
        <f t="shared" si="36"/>
        <v>4.860000000000002</v>
      </c>
      <c r="J209" s="8">
        <f t="shared" si="36"/>
        <v>660.97</v>
      </c>
      <c r="K209" s="8">
        <f t="shared" si="36"/>
        <v>1697.84</v>
      </c>
      <c r="L209" s="8">
        <f t="shared" si="36"/>
        <v>1952.52</v>
      </c>
      <c r="M209" s="8">
        <f t="shared" si="36"/>
        <v>773.95</v>
      </c>
      <c r="N209" s="8">
        <f t="shared" si="36"/>
        <v>33.84</v>
      </c>
    </row>
    <row r="210" spans="1:14" s="3" customFormat="1" ht="12.75">
      <c r="A210" s="8"/>
      <c r="B210" s="6" t="s">
        <v>164</v>
      </c>
      <c r="C210" s="8"/>
      <c r="D210" s="8"/>
      <c r="E210" s="8"/>
      <c r="F210" s="8"/>
      <c r="G210" s="25">
        <f>G209/12</f>
        <v>431.5566666666667</v>
      </c>
      <c r="H210" s="8"/>
      <c r="I210" s="8"/>
      <c r="J210" s="8"/>
      <c r="K210" s="8"/>
      <c r="L210" s="8"/>
      <c r="M210" s="8"/>
      <c r="N210" s="8"/>
    </row>
    <row r="211" spans="1:14" s="3" customFormat="1" ht="12.75">
      <c r="A211" s="8"/>
      <c r="B211" s="20" t="s">
        <v>165</v>
      </c>
      <c r="C211" s="8"/>
      <c r="D211" s="8">
        <f aca="true" t="shared" si="37" ref="D211:N211">D19+D35+D55+D73+D90+D108+D123+D140+D156+D172+D189+D206</f>
        <v>501.38000000000005</v>
      </c>
      <c r="E211" s="8">
        <f t="shared" si="37"/>
        <v>502.03999999999996</v>
      </c>
      <c r="F211" s="8">
        <f t="shared" si="37"/>
        <v>1906.0699999999997</v>
      </c>
      <c r="G211" s="8">
        <f t="shared" si="37"/>
        <v>13780.31</v>
      </c>
      <c r="H211" s="8">
        <f t="shared" si="37"/>
        <v>32.444</v>
      </c>
      <c r="I211" s="8">
        <f t="shared" si="37"/>
        <v>623.9699999999999</v>
      </c>
      <c r="J211" s="8">
        <f t="shared" si="37"/>
        <v>600.0799999999999</v>
      </c>
      <c r="K211" s="8">
        <f t="shared" si="37"/>
        <v>2534.4300000000003</v>
      </c>
      <c r="L211" s="8">
        <f t="shared" si="37"/>
        <v>7149.290000000002</v>
      </c>
      <c r="M211" s="8">
        <f t="shared" si="37"/>
        <v>2497.46</v>
      </c>
      <c r="N211" s="8">
        <f t="shared" si="37"/>
        <v>211.16000000000003</v>
      </c>
    </row>
    <row r="212" spans="1:14" s="3" customFormat="1" ht="12.75">
      <c r="A212" s="8"/>
      <c r="B212" s="6" t="s">
        <v>166</v>
      </c>
      <c r="C212" s="8"/>
      <c r="D212" s="8"/>
      <c r="E212" s="8"/>
      <c r="F212" s="8"/>
      <c r="G212" s="25">
        <f>G211/12</f>
        <v>1148.3591666666666</v>
      </c>
      <c r="H212" s="8"/>
      <c r="I212" s="8"/>
      <c r="J212" s="8"/>
      <c r="K212" s="8"/>
      <c r="L212" s="8"/>
      <c r="M212" s="8"/>
      <c r="N212" s="8"/>
    </row>
    <row r="213" ht="12.75">
      <c r="O213" s="3"/>
    </row>
    <row r="214" spans="2:14" ht="12.75">
      <c r="B214" s="20" t="s">
        <v>168</v>
      </c>
      <c r="D214" s="8">
        <f>D209+D211</f>
        <v>643.23</v>
      </c>
      <c r="E214" s="8">
        <f aca="true" t="shared" si="38" ref="E214:N214">E209+E211</f>
        <v>691.3499999999999</v>
      </c>
      <c r="F214" s="8">
        <f t="shared" si="38"/>
        <v>2686.6899999999996</v>
      </c>
      <c r="G214" s="8">
        <f t="shared" si="38"/>
        <v>18958.989999999998</v>
      </c>
      <c r="H214" s="8">
        <f t="shared" si="38"/>
        <v>35.89</v>
      </c>
      <c r="I214" s="8">
        <f t="shared" si="38"/>
        <v>628.8299999999999</v>
      </c>
      <c r="J214" s="8">
        <f t="shared" si="38"/>
        <v>1261.05</v>
      </c>
      <c r="K214" s="8">
        <f t="shared" si="38"/>
        <v>4232.27</v>
      </c>
      <c r="L214" s="8">
        <f t="shared" si="38"/>
        <v>9101.810000000001</v>
      </c>
      <c r="M214" s="8">
        <f t="shared" si="38"/>
        <v>3271.41</v>
      </c>
      <c r="N214" s="8">
        <f t="shared" si="38"/>
        <v>245.00000000000003</v>
      </c>
    </row>
    <row r="215" spans="2:7" ht="12.75">
      <c r="B215" s="20" t="s">
        <v>169</v>
      </c>
      <c r="D215" s="8">
        <v>1</v>
      </c>
      <c r="E215" s="25">
        <f>E214*D215/D214</f>
        <v>1.0748099435660647</v>
      </c>
      <c r="F215" s="26">
        <f>F214*D215/D214</f>
        <v>4.1768729692334</v>
      </c>
      <c r="G215" s="8"/>
    </row>
    <row r="216" spans="1:15" s="3" customFormat="1" ht="12.75">
      <c r="A216" s="8"/>
      <c r="B216" s="20" t="s">
        <v>170</v>
      </c>
      <c r="C216" s="8"/>
      <c r="D216" s="25">
        <f>(D20+D36+D56+D74+D91+D108+D124+D141+D157+D173+D190+D207)/12</f>
        <v>52.497499999999995</v>
      </c>
      <c r="E216" s="25">
        <f>(E20+E36+E56+E74+E91+E108+E124+E141+E157+E173+E190+E207)/12</f>
        <v>56.041666666666664</v>
      </c>
      <c r="F216" s="25">
        <f>(F20+F36+F56+F74+F91+F108+F124+F141+F157+F173+F190+F207)/12</f>
        <v>218.75333333333333</v>
      </c>
      <c r="G216" s="25">
        <f>G214/12</f>
        <v>1579.9158333333332</v>
      </c>
      <c r="H216" s="8"/>
      <c r="I216" s="8"/>
      <c r="J216" s="8"/>
      <c r="K216" s="8"/>
      <c r="L216" s="8"/>
      <c r="M216" s="8"/>
      <c r="N216" s="8"/>
      <c r="O216" s="7"/>
    </row>
    <row r="217" ht="12.75">
      <c r="O217" s="37"/>
    </row>
    <row r="219" spans="1:14" ht="78" customHeight="1">
      <c r="A219" s="64" t="s">
        <v>171</v>
      </c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</row>
    <row r="220" spans="1:14" ht="12.75" customHeight="1">
      <c r="A220" s="61" t="s">
        <v>172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</sheetData>
  <sheetProtection/>
  <mergeCells count="24">
    <mergeCell ref="A219:N219"/>
    <mergeCell ref="A220:N220"/>
    <mergeCell ref="A4:A5"/>
    <mergeCell ref="B4:B5"/>
    <mergeCell ref="C4:C5"/>
    <mergeCell ref="G4:G5"/>
    <mergeCell ref="A109:N109"/>
    <mergeCell ref="A125:N125"/>
    <mergeCell ref="A142:N142"/>
    <mergeCell ref="A158:N158"/>
    <mergeCell ref="A174:N174"/>
    <mergeCell ref="A191:N191"/>
    <mergeCell ref="A6:N6"/>
    <mergeCell ref="A21:N21"/>
    <mergeCell ref="A41:N41"/>
    <mergeCell ref="A58:N58"/>
    <mergeCell ref="A75:N75"/>
    <mergeCell ref="A92:N92"/>
    <mergeCell ref="A1:N1"/>
    <mergeCell ref="A2:N2"/>
    <mergeCell ref="A3:N3"/>
    <mergeCell ref="D4:F4"/>
    <mergeCell ref="H4:J4"/>
    <mergeCell ref="K4:N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8"/>
  <sheetViews>
    <sheetView workbookViewId="0" topLeftCell="A242">
      <selection activeCell="A198" sqref="A198"/>
    </sheetView>
  </sheetViews>
  <sheetFormatPr defaultColWidth="11.57421875" defaultRowHeight="12.75"/>
  <cols>
    <col min="1" max="1" width="11.57421875" style="5" customWidth="1"/>
    <col min="2" max="2" width="31.57421875" style="6" customWidth="1"/>
    <col min="3" max="3" width="13.57421875" style="5" customWidth="1"/>
    <col min="4" max="4" width="9.421875" style="5" customWidth="1"/>
    <col min="5" max="6" width="9.28125" style="5" customWidth="1"/>
    <col min="7" max="7" width="14.421875" style="5" customWidth="1"/>
    <col min="8" max="8" width="7.00390625" style="5" customWidth="1"/>
    <col min="9" max="9" width="6.7109375" style="5" customWidth="1"/>
    <col min="10" max="12" width="7.28125" style="5" customWidth="1"/>
    <col min="13" max="13" width="6.8515625" style="5" customWidth="1"/>
    <col min="14" max="14" width="7.8515625" style="5" customWidth="1"/>
    <col min="15" max="16384" width="11.57421875" style="7" customWidth="1"/>
  </cols>
  <sheetData>
    <row r="1" spans="1:14" ht="12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 customHeight="1">
      <c r="A2" s="61" t="s">
        <v>186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2.7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2.75" customHeight="1">
      <c r="A4" s="62" t="s">
        <v>3</v>
      </c>
      <c r="B4" s="61" t="s">
        <v>4</v>
      </c>
      <c r="C4" s="62" t="s">
        <v>5</v>
      </c>
      <c r="D4" s="62" t="s">
        <v>6</v>
      </c>
      <c r="E4" s="62"/>
      <c r="F4" s="62"/>
      <c r="G4" s="62" t="s">
        <v>7</v>
      </c>
      <c r="H4" s="62" t="s">
        <v>8</v>
      </c>
      <c r="I4" s="62"/>
      <c r="J4" s="62"/>
      <c r="K4" s="62" t="s">
        <v>9</v>
      </c>
      <c r="L4" s="62"/>
      <c r="M4" s="62"/>
      <c r="N4" s="62"/>
    </row>
    <row r="5" spans="1:14" ht="12.75">
      <c r="A5" s="62"/>
      <c r="B5" s="61"/>
      <c r="C5" s="62"/>
      <c r="D5" s="5" t="s">
        <v>10</v>
      </c>
      <c r="E5" s="5" t="s">
        <v>11</v>
      </c>
      <c r="F5" s="5" t="s">
        <v>12</v>
      </c>
      <c r="G5" s="62"/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ht="19.5" customHeight="1">
      <c r="A6" s="60" t="s">
        <v>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ht="12.75">
      <c r="B7" s="8" t="s">
        <v>21</v>
      </c>
    </row>
    <row r="8" spans="1:14" ht="12.75">
      <c r="A8" s="11" t="s">
        <v>187</v>
      </c>
      <c r="B8" s="6" t="s">
        <v>188</v>
      </c>
      <c r="C8" s="5" t="s">
        <v>184</v>
      </c>
      <c r="D8" s="5">
        <v>6.17</v>
      </c>
      <c r="E8" s="5">
        <v>1.65</v>
      </c>
      <c r="F8" s="5">
        <v>32.72</v>
      </c>
      <c r="G8" s="5">
        <v>170</v>
      </c>
      <c r="H8" s="5">
        <v>0.15</v>
      </c>
      <c r="I8" s="5">
        <v>0</v>
      </c>
      <c r="J8" s="5">
        <v>5</v>
      </c>
      <c r="K8" s="5">
        <v>11</v>
      </c>
      <c r="L8" s="5">
        <v>146.2</v>
      </c>
      <c r="M8" s="5">
        <v>98.1</v>
      </c>
      <c r="N8" s="5">
        <v>3.31</v>
      </c>
    </row>
    <row r="9" spans="1:14" ht="12.75">
      <c r="A9" s="11"/>
      <c r="B9" s="6" t="s">
        <v>24</v>
      </c>
      <c r="C9" s="5">
        <v>40</v>
      </c>
      <c r="D9" s="5">
        <v>3.2</v>
      </c>
      <c r="E9" s="5">
        <v>0.5</v>
      </c>
      <c r="F9" s="5">
        <v>17.1</v>
      </c>
      <c r="G9" s="5">
        <v>80.4</v>
      </c>
      <c r="H9" s="5">
        <v>0.065</v>
      </c>
      <c r="I9" s="5">
        <v>0</v>
      </c>
      <c r="J9" s="5">
        <v>0</v>
      </c>
      <c r="K9" s="5">
        <v>9.2</v>
      </c>
      <c r="L9" s="5">
        <v>0.64</v>
      </c>
      <c r="M9" s="5">
        <v>13.2</v>
      </c>
      <c r="N9" s="5">
        <v>0.8</v>
      </c>
    </row>
    <row r="10" spans="1:14" ht="12.75">
      <c r="A10" s="11"/>
      <c r="B10" s="6" t="s">
        <v>105</v>
      </c>
      <c r="C10" s="5">
        <v>12</v>
      </c>
      <c r="D10" s="5">
        <v>3.15</v>
      </c>
      <c r="E10" s="5">
        <v>14.4</v>
      </c>
      <c r="F10" s="5">
        <v>0</v>
      </c>
      <c r="G10" s="5">
        <v>50.9</v>
      </c>
      <c r="H10" s="5">
        <v>0</v>
      </c>
      <c r="I10" s="5">
        <v>0.08</v>
      </c>
      <c r="J10" s="5">
        <v>25.2</v>
      </c>
      <c r="K10" s="5">
        <v>120</v>
      </c>
      <c r="L10" s="5">
        <v>7.2</v>
      </c>
      <c r="M10" s="5">
        <v>6.6</v>
      </c>
      <c r="N10" s="5">
        <v>0.08</v>
      </c>
    </row>
    <row r="11" spans="1:14" ht="12.75">
      <c r="A11" s="15" t="s">
        <v>25</v>
      </c>
      <c r="B11" s="6" t="s">
        <v>26</v>
      </c>
      <c r="C11" s="5">
        <v>200</v>
      </c>
      <c r="D11" s="5">
        <v>0.5</v>
      </c>
      <c r="E11" s="5">
        <v>0.01</v>
      </c>
      <c r="F11" s="5">
        <v>9.32</v>
      </c>
      <c r="G11" s="5">
        <v>44.4</v>
      </c>
      <c r="H11" s="5">
        <v>0</v>
      </c>
      <c r="I11" s="5">
        <v>0.03</v>
      </c>
      <c r="J11" s="5">
        <v>0</v>
      </c>
      <c r="K11" s="5">
        <v>10.7</v>
      </c>
      <c r="L11" s="5">
        <v>2.13</v>
      </c>
      <c r="M11" s="5">
        <v>1.2</v>
      </c>
      <c r="N11" s="5">
        <v>0.25</v>
      </c>
    </row>
    <row r="12" spans="1:14" s="2" customFormat="1" ht="12.75">
      <c r="A12" s="16"/>
      <c r="B12" s="17" t="s">
        <v>28</v>
      </c>
      <c r="C12" s="16"/>
      <c r="D12" s="16">
        <f aca="true" t="shared" si="0" ref="D12:N12">D8+D9+D10+D11</f>
        <v>13.020000000000001</v>
      </c>
      <c r="E12" s="16">
        <f t="shared" si="0"/>
        <v>16.560000000000002</v>
      </c>
      <c r="F12" s="16">
        <f t="shared" si="0"/>
        <v>59.14</v>
      </c>
      <c r="G12" s="16">
        <f t="shared" si="0"/>
        <v>345.7</v>
      </c>
      <c r="H12" s="16">
        <f t="shared" si="0"/>
        <v>0.215</v>
      </c>
      <c r="I12" s="16">
        <f t="shared" si="0"/>
        <v>0.11</v>
      </c>
      <c r="J12" s="16">
        <f t="shared" si="0"/>
        <v>30.2</v>
      </c>
      <c r="K12" s="16">
        <f t="shared" si="0"/>
        <v>150.89999999999998</v>
      </c>
      <c r="L12" s="16">
        <f t="shared" si="0"/>
        <v>156.16999999999996</v>
      </c>
      <c r="M12" s="16">
        <f t="shared" si="0"/>
        <v>119.1</v>
      </c>
      <c r="N12" s="16">
        <f t="shared" si="0"/>
        <v>4.44</v>
      </c>
    </row>
    <row r="13" spans="1:2" ht="12.75">
      <c r="A13" s="15"/>
      <c r="B13" s="8" t="s">
        <v>29</v>
      </c>
    </row>
    <row r="14" spans="1:14" ht="25.5">
      <c r="A14" s="18" t="s">
        <v>189</v>
      </c>
      <c r="B14" s="6" t="s">
        <v>190</v>
      </c>
      <c r="C14" s="18">
        <v>60</v>
      </c>
      <c r="D14" s="18">
        <v>0.6</v>
      </c>
      <c r="E14" s="18">
        <v>3.7</v>
      </c>
      <c r="F14" s="18">
        <v>2.23</v>
      </c>
      <c r="G14" s="18">
        <v>44.52</v>
      </c>
      <c r="H14" s="18">
        <v>0.03</v>
      </c>
      <c r="I14" s="18">
        <v>10.06</v>
      </c>
      <c r="J14" s="18">
        <v>0</v>
      </c>
      <c r="K14" s="18">
        <v>11.2</v>
      </c>
      <c r="L14" s="18">
        <v>20.76</v>
      </c>
      <c r="M14" s="18">
        <v>9.76</v>
      </c>
      <c r="N14" s="18">
        <v>44</v>
      </c>
    </row>
    <row r="15" spans="1:14" ht="25.5">
      <c r="A15" s="11" t="s">
        <v>65</v>
      </c>
      <c r="B15" s="6" t="s">
        <v>191</v>
      </c>
      <c r="C15" s="11">
        <v>200</v>
      </c>
      <c r="D15" s="5">
        <v>2.23</v>
      </c>
      <c r="E15" s="5">
        <v>2.61</v>
      </c>
      <c r="F15" s="5">
        <v>13.12</v>
      </c>
      <c r="G15" s="5">
        <v>85</v>
      </c>
      <c r="H15" s="5">
        <v>0.11</v>
      </c>
      <c r="I15" s="5">
        <v>6.6</v>
      </c>
      <c r="J15" s="5">
        <v>0</v>
      </c>
      <c r="K15" s="5">
        <v>22.8</v>
      </c>
      <c r="L15" s="5">
        <v>71.96</v>
      </c>
      <c r="M15" s="5">
        <v>27.28</v>
      </c>
      <c r="N15" s="5">
        <v>0.98</v>
      </c>
    </row>
    <row r="16" spans="1:14" ht="12.75">
      <c r="A16" s="11" t="s">
        <v>176</v>
      </c>
      <c r="B16" s="6" t="s">
        <v>177</v>
      </c>
      <c r="C16" s="5">
        <v>250</v>
      </c>
      <c r="D16" s="5">
        <v>25.6</v>
      </c>
      <c r="E16" s="5">
        <v>23.4</v>
      </c>
      <c r="F16" s="5">
        <v>42.5</v>
      </c>
      <c r="G16" s="5">
        <v>483.3</v>
      </c>
      <c r="H16" s="5">
        <v>0.31</v>
      </c>
      <c r="I16" s="5">
        <v>1.2</v>
      </c>
      <c r="J16" s="5">
        <v>76.2</v>
      </c>
      <c r="K16" s="5">
        <v>47.98</v>
      </c>
      <c r="L16" s="5">
        <v>249.4</v>
      </c>
      <c r="M16" s="5">
        <v>55.7</v>
      </c>
      <c r="N16" s="5">
        <v>2.42</v>
      </c>
    </row>
    <row r="17" spans="1:14" ht="12.75">
      <c r="A17" s="11"/>
      <c r="B17" s="6" t="s">
        <v>24</v>
      </c>
      <c r="C17" s="5">
        <v>60</v>
      </c>
      <c r="D17" s="5">
        <v>4.8</v>
      </c>
      <c r="E17" s="5">
        <v>0.75</v>
      </c>
      <c r="F17" s="5">
        <v>25.65</v>
      </c>
      <c r="G17" s="5">
        <v>120.6</v>
      </c>
      <c r="H17" s="5">
        <v>0.1</v>
      </c>
      <c r="I17" s="5">
        <v>0</v>
      </c>
      <c r="J17" s="5">
        <v>0</v>
      </c>
      <c r="K17" s="5">
        <v>13.8</v>
      </c>
      <c r="L17" s="5">
        <v>0.96</v>
      </c>
      <c r="M17" s="5">
        <v>19.8</v>
      </c>
      <c r="N17" s="5">
        <v>1.2</v>
      </c>
    </row>
    <row r="18" spans="1:14" ht="12.75">
      <c r="A18" s="11" t="s">
        <v>83</v>
      </c>
      <c r="B18" s="6" t="s">
        <v>84</v>
      </c>
      <c r="C18" s="5">
        <v>200</v>
      </c>
      <c r="D18" s="5">
        <v>0.6000000000000001</v>
      </c>
      <c r="E18" s="5">
        <v>0</v>
      </c>
      <c r="F18" s="5">
        <v>31.4</v>
      </c>
      <c r="G18" s="5">
        <v>124</v>
      </c>
      <c r="H18" s="5">
        <v>0.01</v>
      </c>
      <c r="I18" s="5">
        <v>0.75</v>
      </c>
      <c r="J18" s="5">
        <v>0.02</v>
      </c>
      <c r="K18" s="5">
        <v>20.4</v>
      </c>
      <c r="L18" s="5">
        <v>20.75</v>
      </c>
      <c r="M18" s="5">
        <v>25.5</v>
      </c>
      <c r="N18" s="5">
        <v>0.81</v>
      </c>
    </row>
    <row r="19" spans="1:14" s="2" customFormat="1" ht="12.75">
      <c r="A19" s="16"/>
      <c r="B19" s="17" t="s">
        <v>38</v>
      </c>
      <c r="C19" s="16">
        <f>C14+C15+C16+C17+C18</f>
        <v>770</v>
      </c>
      <c r="D19" s="16">
        <f>D14+D15+D16+D17+D18</f>
        <v>33.83</v>
      </c>
      <c r="E19" s="16">
        <f aca="true" t="shared" si="1" ref="E19:N19">E14+E15+E16+E17+E18</f>
        <v>30.46</v>
      </c>
      <c r="F19" s="16">
        <f t="shared" si="1"/>
        <v>114.9</v>
      </c>
      <c r="G19" s="16">
        <f t="shared" si="1"/>
        <v>857.4200000000001</v>
      </c>
      <c r="H19" s="16">
        <f t="shared" si="1"/>
        <v>0.56</v>
      </c>
      <c r="I19" s="16">
        <f t="shared" si="1"/>
        <v>18.61</v>
      </c>
      <c r="J19" s="16">
        <f t="shared" si="1"/>
        <v>76.22</v>
      </c>
      <c r="K19" s="16">
        <f t="shared" si="1"/>
        <v>116.17999999999998</v>
      </c>
      <c r="L19" s="16">
        <f t="shared" si="1"/>
        <v>363.83</v>
      </c>
      <c r="M19" s="16">
        <f t="shared" si="1"/>
        <v>138.04000000000002</v>
      </c>
      <c r="N19" s="16">
        <f t="shared" si="1"/>
        <v>49.410000000000004</v>
      </c>
    </row>
    <row r="20" spans="1:2" ht="12.75">
      <c r="A20" s="15"/>
      <c r="B20" s="8" t="s">
        <v>39</v>
      </c>
    </row>
    <row r="21" spans="1:14" ht="12.75">
      <c r="A21" s="11" t="s">
        <v>25</v>
      </c>
      <c r="B21" s="6" t="s">
        <v>26</v>
      </c>
      <c r="C21" s="5">
        <v>200</v>
      </c>
      <c r="D21" s="5">
        <v>0.5</v>
      </c>
      <c r="E21" s="5">
        <v>0.01</v>
      </c>
      <c r="F21" s="5">
        <v>9.32</v>
      </c>
      <c r="G21" s="5">
        <v>44.4</v>
      </c>
      <c r="H21" s="5">
        <v>0</v>
      </c>
      <c r="I21" s="5">
        <v>0.03</v>
      </c>
      <c r="J21" s="5">
        <v>0</v>
      </c>
      <c r="K21" s="5">
        <v>10.7</v>
      </c>
      <c r="L21" s="5">
        <v>2.13</v>
      </c>
      <c r="M21" s="5">
        <v>1.2</v>
      </c>
      <c r="N21" s="5">
        <v>0.25</v>
      </c>
    </row>
    <row r="22" spans="1:14" ht="12.75">
      <c r="A22" s="11"/>
      <c r="B22" s="6" t="s">
        <v>100</v>
      </c>
      <c r="C22" s="5">
        <v>100</v>
      </c>
      <c r="D22" s="5">
        <v>0.4</v>
      </c>
      <c r="E22" s="5">
        <v>0.4</v>
      </c>
      <c r="F22" s="5">
        <v>10.3</v>
      </c>
      <c r="G22" s="5">
        <v>46</v>
      </c>
      <c r="H22" s="5">
        <v>0.03</v>
      </c>
      <c r="I22" s="5">
        <v>5</v>
      </c>
      <c r="J22" s="5">
        <v>0</v>
      </c>
      <c r="K22" s="5">
        <v>19</v>
      </c>
      <c r="L22" s="5">
        <v>16</v>
      </c>
      <c r="M22" s="5">
        <v>12</v>
      </c>
      <c r="N22" s="5">
        <v>2.3</v>
      </c>
    </row>
    <row r="23" spans="1:14" ht="12.75">
      <c r="A23" s="11" t="s">
        <v>101</v>
      </c>
      <c r="B23" s="6" t="s">
        <v>102</v>
      </c>
      <c r="C23" s="5">
        <v>75</v>
      </c>
      <c r="D23" s="5">
        <v>4.8</v>
      </c>
      <c r="E23" s="5">
        <v>8.5</v>
      </c>
      <c r="F23" s="5">
        <v>48.4</v>
      </c>
      <c r="G23" s="5">
        <v>288</v>
      </c>
      <c r="H23" s="5">
        <v>0.1</v>
      </c>
      <c r="I23" s="5">
        <v>0.13</v>
      </c>
      <c r="J23" s="5">
        <v>0.91</v>
      </c>
      <c r="K23" s="5">
        <v>28.15</v>
      </c>
      <c r="L23" s="5">
        <v>69.11</v>
      </c>
      <c r="M23" s="5">
        <v>10.98</v>
      </c>
      <c r="N23" s="5">
        <v>0.89</v>
      </c>
    </row>
    <row r="24" spans="1:14" s="2" customFormat="1" ht="12.75">
      <c r="A24" s="16"/>
      <c r="B24" s="17" t="s">
        <v>44</v>
      </c>
      <c r="C24" s="16"/>
      <c r="D24" s="16">
        <f aca="true" t="shared" si="2" ref="D24:N24">D21+D23+D22</f>
        <v>5.7</v>
      </c>
      <c r="E24" s="16">
        <f t="shared" si="2"/>
        <v>8.91</v>
      </c>
      <c r="F24" s="16">
        <f t="shared" si="2"/>
        <v>68.02</v>
      </c>
      <c r="G24" s="16">
        <f t="shared" si="2"/>
        <v>378.4</v>
      </c>
      <c r="H24" s="16">
        <f t="shared" si="2"/>
        <v>0.13</v>
      </c>
      <c r="I24" s="16">
        <f t="shared" si="2"/>
        <v>5.16</v>
      </c>
      <c r="J24" s="16">
        <f t="shared" si="2"/>
        <v>0.91</v>
      </c>
      <c r="K24" s="16">
        <f t="shared" si="2"/>
        <v>57.849999999999994</v>
      </c>
      <c r="L24" s="16">
        <f t="shared" si="2"/>
        <v>87.24</v>
      </c>
      <c r="M24" s="16">
        <f t="shared" si="2"/>
        <v>24.18</v>
      </c>
      <c r="N24" s="16">
        <f t="shared" si="2"/>
        <v>3.44</v>
      </c>
    </row>
    <row r="25" spans="1:14" s="3" customFormat="1" ht="12.75">
      <c r="A25" s="16"/>
      <c r="B25" s="20" t="s">
        <v>45</v>
      </c>
      <c r="C25" s="8"/>
      <c r="D25" s="8">
        <f aca="true" t="shared" si="3" ref="D25:N25">D12+D19+D24</f>
        <v>52.550000000000004</v>
      </c>
      <c r="E25" s="8">
        <f t="shared" si="3"/>
        <v>55.93000000000001</v>
      </c>
      <c r="F25" s="8">
        <f t="shared" si="3"/>
        <v>242.06</v>
      </c>
      <c r="G25" s="8">
        <f t="shared" si="3"/>
        <v>1581.52</v>
      </c>
      <c r="H25" s="8">
        <f t="shared" si="3"/>
        <v>0.905</v>
      </c>
      <c r="I25" s="8">
        <f t="shared" si="3"/>
        <v>23.88</v>
      </c>
      <c r="J25" s="8">
        <f t="shared" si="3"/>
        <v>107.33</v>
      </c>
      <c r="K25" s="8">
        <f t="shared" si="3"/>
        <v>324.92999999999995</v>
      </c>
      <c r="L25" s="8">
        <f t="shared" si="3"/>
        <v>607.24</v>
      </c>
      <c r="M25" s="8">
        <f t="shared" si="3"/>
        <v>281.32</v>
      </c>
      <c r="N25" s="8">
        <f t="shared" si="3"/>
        <v>57.29</v>
      </c>
    </row>
    <row r="26" spans="1:14" ht="21" customHeight="1">
      <c r="A26" s="60" t="s">
        <v>46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2" ht="12.75">
      <c r="A27" s="15"/>
      <c r="B27" s="8" t="s">
        <v>21</v>
      </c>
    </row>
    <row r="28" spans="1:14" ht="12.75">
      <c r="A28" s="15" t="s">
        <v>22</v>
      </c>
      <c r="B28" s="6" t="s">
        <v>104</v>
      </c>
      <c r="C28" s="5">
        <v>200</v>
      </c>
      <c r="D28" s="5">
        <v>6.07</v>
      </c>
      <c r="E28" s="5">
        <v>6.68</v>
      </c>
      <c r="F28" s="5">
        <v>33.91</v>
      </c>
      <c r="G28" s="5">
        <v>220</v>
      </c>
      <c r="H28" s="5">
        <v>0.17</v>
      </c>
      <c r="I28" s="5">
        <v>0</v>
      </c>
      <c r="J28" s="5">
        <v>20</v>
      </c>
      <c r="K28" s="5">
        <v>33.8</v>
      </c>
      <c r="L28" s="5">
        <v>172.7</v>
      </c>
      <c r="M28" s="5">
        <v>56.9</v>
      </c>
      <c r="N28" s="5">
        <v>1.94</v>
      </c>
    </row>
    <row r="29" spans="1:14" ht="12.75">
      <c r="A29" s="11"/>
      <c r="B29" s="6" t="s">
        <v>24</v>
      </c>
      <c r="C29" s="5">
        <v>40</v>
      </c>
      <c r="D29" s="5">
        <v>3.2</v>
      </c>
      <c r="E29" s="5">
        <v>0.5</v>
      </c>
      <c r="F29" s="5">
        <v>17.1</v>
      </c>
      <c r="G29" s="5">
        <v>80.4</v>
      </c>
      <c r="H29" s="5">
        <v>0.065</v>
      </c>
      <c r="I29" s="5">
        <v>0</v>
      </c>
      <c r="J29" s="5">
        <v>0</v>
      </c>
      <c r="K29" s="5">
        <v>9.2</v>
      </c>
      <c r="L29" s="5">
        <v>0.64</v>
      </c>
      <c r="M29" s="5">
        <v>13.2</v>
      </c>
      <c r="N29" s="5">
        <v>0.8</v>
      </c>
    </row>
    <row r="30" spans="1:14" ht="12.75">
      <c r="A30" s="11" t="s">
        <v>25</v>
      </c>
      <c r="B30" s="6" t="s">
        <v>26</v>
      </c>
      <c r="C30" s="5">
        <v>200</v>
      </c>
      <c r="D30" s="5">
        <v>0.5</v>
      </c>
      <c r="E30" s="5">
        <v>0.01</v>
      </c>
      <c r="F30" s="5">
        <v>9.32</v>
      </c>
      <c r="G30" s="5">
        <v>44.4</v>
      </c>
      <c r="H30" s="5">
        <v>0</v>
      </c>
      <c r="I30" s="5">
        <v>0.03</v>
      </c>
      <c r="J30" s="5">
        <v>0</v>
      </c>
      <c r="K30" s="5">
        <v>10.7</v>
      </c>
      <c r="L30" s="5">
        <v>2.13</v>
      </c>
      <c r="M30" s="5">
        <v>1.2</v>
      </c>
      <c r="N30" s="5">
        <v>0.25</v>
      </c>
    </row>
    <row r="31" spans="1:14" s="3" customFormat="1" ht="12.75">
      <c r="A31" s="11"/>
      <c r="B31" s="6" t="s">
        <v>27</v>
      </c>
      <c r="C31" s="5">
        <v>10</v>
      </c>
      <c r="D31" s="5">
        <v>0.08</v>
      </c>
      <c r="E31" s="5">
        <v>7.3</v>
      </c>
      <c r="F31" s="5">
        <v>0.13</v>
      </c>
      <c r="G31" s="5">
        <v>66</v>
      </c>
      <c r="H31" s="5">
        <v>0.001</v>
      </c>
      <c r="I31" s="5">
        <v>0</v>
      </c>
      <c r="J31" s="5">
        <v>40</v>
      </c>
      <c r="K31" s="5">
        <v>2.42</v>
      </c>
      <c r="L31" s="5">
        <v>3</v>
      </c>
      <c r="M31" s="5">
        <v>0</v>
      </c>
      <c r="N31" s="5">
        <v>0.02</v>
      </c>
    </row>
    <row r="32" spans="1:14" s="3" customFormat="1" ht="12.75">
      <c r="A32" s="16"/>
      <c r="B32" s="17" t="s">
        <v>28</v>
      </c>
      <c r="C32" s="8"/>
      <c r="D32" s="8">
        <f aca="true" t="shared" si="4" ref="D32:N32">D28+D29+D30+D31</f>
        <v>9.85</v>
      </c>
      <c r="E32" s="8">
        <f t="shared" si="4"/>
        <v>14.489999999999998</v>
      </c>
      <c r="F32" s="8">
        <f t="shared" si="4"/>
        <v>60.46</v>
      </c>
      <c r="G32" s="8">
        <f t="shared" si="4"/>
        <v>410.79999999999995</v>
      </c>
      <c r="H32" s="8">
        <f t="shared" si="4"/>
        <v>0.23600000000000002</v>
      </c>
      <c r="I32" s="8">
        <f t="shared" si="4"/>
        <v>0.03</v>
      </c>
      <c r="J32" s="8">
        <f t="shared" si="4"/>
        <v>60</v>
      </c>
      <c r="K32" s="8">
        <f t="shared" si="4"/>
        <v>56.120000000000005</v>
      </c>
      <c r="L32" s="8">
        <f t="shared" si="4"/>
        <v>178.46999999999997</v>
      </c>
      <c r="M32" s="8">
        <f t="shared" si="4"/>
        <v>71.3</v>
      </c>
      <c r="N32" s="8">
        <f t="shared" si="4"/>
        <v>3.0100000000000002</v>
      </c>
    </row>
    <row r="33" spans="1:2" ht="12.75">
      <c r="A33" s="15"/>
      <c r="B33" s="8" t="s">
        <v>29</v>
      </c>
    </row>
    <row r="34" spans="1:14" ht="12.75">
      <c r="A34" s="18"/>
      <c r="B34" s="6" t="s">
        <v>192</v>
      </c>
      <c r="C34" s="18">
        <v>60</v>
      </c>
      <c r="D34" s="18">
        <v>0.36</v>
      </c>
      <c r="E34" s="18">
        <v>0.12</v>
      </c>
      <c r="F34" s="18">
        <v>2.52</v>
      </c>
      <c r="G34" s="18">
        <v>11.94</v>
      </c>
      <c r="H34" s="18">
        <v>0.04</v>
      </c>
      <c r="I34" s="18">
        <v>15</v>
      </c>
      <c r="J34" s="18">
        <v>120</v>
      </c>
      <c r="K34" s="18">
        <v>8.4</v>
      </c>
      <c r="L34" s="18">
        <v>15.6</v>
      </c>
      <c r="M34" s="18">
        <v>12</v>
      </c>
      <c r="N34" s="18">
        <v>0.54</v>
      </c>
    </row>
    <row r="35" spans="1:14" ht="25.5">
      <c r="A35" s="11" t="s">
        <v>32</v>
      </c>
      <c r="B35" s="6" t="s">
        <v>33</v>
      </c>
      <c r="C35" s="11">
        <v>200</v>
      </c>
      <c r="D35" s="5">
        <v>3.04</v>
      </c>
      <c r="E35" s="5">
        <v>2.006</v>
      </c>
      <c r="F35" s="5">
        <v>17.61</v>
      </c>
      <c r="G35" s="5">
        <v>102.15</v>
      </c>
      <c r="H35" s="5">
        <v>0.4</v>
      </c>
      <c r="I35" s="5">
        <v>18.38</v>
      </c>
      <c r="J35" s="5">
        <v>0.31</v>
      </c>
      <c r="K35" s="5">
        <v>37.8</v>
      </c>
      <c r="L35" s="5">
        <v>295.7</v>
      </c>
      <c r="M35" s="5">
        <v>33.9</v>
      </c>
      <c r="N35" s="5">
        <v>1.74</v>
      </c>
    </row>
    <row r="36" spans="1:14" ht="12.75">
      <c r="A36" s="11" t="s">
        <v>67</v>
      </c>
      <c r="B36" s="6" t="s">
        <v>68</v>
      </c>
      <c r="C36" s="5">
        <v>200</v>
      </c>
      <c r="D36" s="5">
        <v>4.09</v>
      </c>
      <c r="E36" s="5">
        <v>6.4</v>
      </c>
      <c r="F36" s="5">
        <v>27.3</v>
      </c>
      <c r="G36" s="5">
        <v>183</v>
      </c>
      <c r="H36" s="5">
        <v>0.186</v>
      </c>
      <c r="I36" s="5">
        <v>24.2</v>
      </c>
      <c r="J36" s="5">
        <v>34</v>
      </c>
      <c r="K36" s="5">
        <v>49.3</v>
      </c>
      <c r="L36" s="5">
        <v>115.5</v>
      </c>
      <c r="M36" s="5">
        <v>37</v>
      </c>
      <c r="N36" s="5">
        <v>1.35</v>
      </c>
    </row>
    <row r="37" spans="1:14" ht="12.75">
      <c r="A37" s="11" t="s">
        <v>193</v>
      </c>
      <c r="B37" s="6" t="s">
        <v>194</v>
      </c>
      <c r="C37" s="5">
        <v>100</v>
      </c>
      <c r="D37" s="5">
        <v>12.8</v>
      </c>
      <c r="E37" s="5">
        <v>13.6</v>
      </c>
      <c r="F37" s="5">
        <v>9.9</v>
      </c>
      <c r="G37" s="5">
        <v>206.9</v>
      </c>
      <c r="H37" s="5">
        <v>0.13</v>
      </c>
      <c r="I37" s="5">
        <v>2.39</v>
      </c>
      <c r="J37" s="5">
        <v>0.09</v>
      </c>
      <c r="K37" s="5">
        <v>54.4</v>
      </c>
      <c r="L37" s="5">
        <v>230.2</v>
      </c>
      <c r="M37" s="5">
        <v>1.71</v>
      </c>
      <c r="N37" s="5">
        <v>179.3</v>
      </c>
    </row>
    <row r="38" spans="1:14" ht="12.75">
      <c r="A38" s="11"/>
      <c r="B38" s="6" t="s">
        <v>24</v>
      </c>
      <c r="C38" s="5">
        <v>60</v>
      </c>
      <c r="D38" s="5">
        <v>4.8</v>
      </c>
      <c r="E38" s="5">
        <v>0.75</v>
      </c>
      <c r="F38" s="5">
        <v>25.65</v>
      </c>
      <c r="G38" s="5">
        <v>120.6</v>
      </c>
      <c r="H38" s="5">
        <v>0.1</v>
      </c>
      <c r="I38" s="5">
        <v>0</v>
      </c>
      <c r="J38" s="5">
        <v>0</v>
      </c>
      <c r="K38" s="5">
        <v>13.8</v>
      </c>
      <c r="L38" s="5">
        <v>0.96</v>
      </c>
      <c r="M38" s="5">
        <v>19.8</v>
      </c>
      <c r="N38" s="5">
        <v>1.2</v>
      </c>
    </row>
    <row r="39" spans="1:14" ht="12.75">
      <c r="A39" s="11" t="s">
        <v>36</v>
      </c>
      <c r="B39" s="6" t="s">
        <v>37</v>
      </c>
      <c r="C39" s="5">
        <v>200</v>
      </c>
      <c r="D39" s="5">
        <v>0.13</v>
      </c>
      <c r="E39" s="5">
        <v>0.02</v>
      </c>
      <c r="F39" s="5">
        <v>11.33</v>
      </c>
      <c r="G39" s="5">
        <v>45.6</v>
      </c>
      <c r="H39" s="5">
        <v>0</v>
      </c>
      <c r="I39" s="5">
        <v>3.14</v>
      </c>
      <c r="J39" s="5">
        <v>0</v>
      </c>
      <c r="K39" s="5">
        <v>14.22</v>
      </c>
      <c r="L39" s="5">
        <v>4.44</v>
      </c>
      <c r="M39" s="5">
        <v>2.44</v>
      </c>
      <c r="N39" s="5">
        <v>0.36</v>
      </c>
    </row>
    <row r="40" spans="1:14" s="2" customFormat="1" ht="12.75">
      <c r="A40" s="16"/>
      <c r="B40" s="17" t="s">
        <v>38</v>
      </c>
      <c r="C40" s="16"/>
      <c r="D40" s="16">
        <f>D34+D35+D36+D37+D38+D39</f>
        <v>25.22</v>
      </c>
      <c r="E40" s="16">
        <f aca="true" t="shared" si="5" ref="E40:N40">E34+E35+E36+E37+E38+E39</f>
        <v>22.895999999999997</v>
      </c>
      <c r="F40" s="16">
        <f t="shared" si="5"/>
        <v>94.30999999999999</v>
      </c>
      <c r="G40" s="16">
        <f t="shared" si="5"/>
        <v>670.19</v>
      </c>
      <c r="H40" s="16">
        <f t="shared" si="5"/>
        <v>0.856</v>
      </c>
      <c r="I40" s="16">
        <f t="shared" si="5"/>
        <v>63.11</v>
      </c>
      <c r="J40" s="16">
        <f t="shared" si="5"/>
        <v>154.4</v>
      </c>
      <c r="K40" s="16">
        <f t="shared" si="5"/>
        <v>177.92000000000002</v>
      </c>
      <c r="L40" s="16">
        <f t="shared" si="5"/>
        <v>662.4000000000001</v>
      </c>
      <c r="M40" s="16">
        <f t="shared" si="5"/>
        <v>106.85</v>
      </c>
      <c r="N40" s="16">
        <f t="shared" si="5"/>
        <v>184.49</v>
      </c>
    </row>
    <row r="41" spans="1:2" ht="12.75">
      <c r="A41" s="15"/>
      <c r="B41" s="8" t="s">
        <v>39</v>
      </c>
    </row>
    <row r="42" spans="1:14" ht="12.75">
      <c r="A42" s="11" t="s">
        <v>40</v>
      </c>
      <c r="B42" s="6" t="s">
        <v>41</v>
      </c>
      <c r="C42" s="5" t="s">
        <v>42</v>
      </c>
      <c r="D42" s="5">
        <v>6.68</v>
      </c>
      <c r="E42" s="5">
        <v>8.45</v>
      </c>
      <c r="F42" s="5">
        <v>19.39</v>
      </c>
      <c r="G42" s="5">
        <v>180</v>
      </c>
      <c r="H42" s="5">
        <v>0.07</v>
      </c>
      <c r="I42" s="5">
        <v>0.11</v>
      </c>
      <c r="J42" s="5">
        <v>59</v>
      </c>
      <c r="K42" s="5">
        <v>142.4</v>
      </c>
      <c r="L42" s="5">
        <v>111.3</v>
      </c>
      <c r="M42" s="5">
        <v>18.5</v>
      </c>
      <c r="N42" s="5">
        <v>0.96</v>
      </c>
    </row>
    <row r="43" spans="1:14" ht="12.75">
      <c r="A43" s="11"/>
      <c r="B43" s="6" t="s">
        <v>43</v>
      </c>
      <c r="C43" s="5">
        <v>100</v>
      </c>
      <c r="D43" s="5">
        <v>1.5</v>
      </c>
      <c r="E43" s="5">
        <v>0.5</v>
      </c>
      <c r="F43" s="5">
        <v>21</v>
      </c>
      <c r="G43" s="5">
        <v>95</v>
      </c>
      <c r="H43" s="5">
        <v>0.04</v>
      </c>
      <c r="I43" s="5">
        <v>10</v>
      </c>
      <c r="J43" s="5">
        <v>8</v>
      </c>
      <c r="K43" s="5">
        <v>8</v>
      </c>
      <c r="L43" s="5">
        <v>28</v>
      </c>
      <c r="M43" s="5">
        <v>42</v>
      </c>
      <c r="N43" s="5">
        <v>0.6000000000000001</v>
      </c>
    </row>
    <row r="44" spans="1:14" ht="12.75">
      <c r="A44" s="11"/>
      <c r="B44" s="6" t="s">
        <v>99</v>
      </c>
      <c r="C44" s="5">
        <v>200</v>
      </c>
      <c r="D44" s="5">
        <v>0.1</v>
      </c>
      <c r="E44" s="5">
        <v>0.1</v>
      </c>
      <c r="F44" s="5">
        <v>59.8</v>
      </c>
      <c r="G44" s="5">
        <v>180.4</v>
      </c>
      <c r="H44" s="5">
        <v>0</v>
      </c>
      <c r="I44" s="5">
        <v>0.8</v>
      </c>
      <c r="J44" s="5">
        <v>20</v>
      </c>
      <c r="K44" s="5">
        <v>0</v>
      </c>
      <c r="L44" s="5">
        <v>0</v>
      </c>
      <c r="M44" s="5">
        <v>0</v>
      </c>
      <c r="N44" s="5">
        <v>0</v>
      </c>
    </row>
    <row r="45" spans="1:14" s="2" customFormat="1" ht="12.75">
      <c r="A45" s="16"/>
      <c r="B45" s="17" t="s">
        <v>44</v>
      </c>
      <c r="C45" s="16"/>
      <c r="D45" s="16">
        <f aca="true" t="shared" si="6" ref="D45:N45">D42+D44+D43</f>
        <v>8.28</v>
      </c>
      <c r="E45" s="16">
        <f t="shared" si="6"/>
        <v>9.049999999999999</v>
      </c>
      <c r="F45" s="16">
        <f t="shared" si="6"/>
        <v>100.19</v>
      </c>
      <c r="G45" s="16">
        <f t="shared" si="6"/>
        <v>455.4</v>
      </c>
      <c r="H45" s="16">
        <f t="shared" si="6"/>
        <v>0.11000000000000001</v>
      </c>
      <c r="I45" s="16">
        <f t="shared" si="6"/>
        <v>10.91</v>
      </c>
      <c r="J45" s="16">
        <f t="shared" si="6"/>
        <v>87</v>
      </c>
      <c r="K45" s="16">
        <f t="shared" si="6"/>
        <v>150.4</v>
      </c>
      <c r="L45" s="16">
        <f t="shared" si="6"/>
        <v>139.3</v>
      </c>
      <c r="M45" s="16">
        <f t="shared" si="6"/>
        <v>60.5</v>
      </c>
      <c r="N45" s="16">
        <f t="shared" si="6"/>
        <v>1.56</v>
      </c>
    </row>
    <row r="46" spans="1:14" s="3" customFormat="1" ht="12.75">
      <c r="A46" s="16"/>
      <c r="B46" s="20" t="s">
        <v>45</v>
      </c>
      <c r="C46" s="8"/>
      <c r="D46" s="8">
        <f aca="true" t="shared" si="7" ref="D46:N46">D32+D40+D45</f>
        <v>43.35</v>
      </c>
      <c r="E46" s="8">
        <f t="shared" si="7"/>
        <v>46.43599999999999</v>
      </c>
      <c r="F46" s="8">
        <f t="shared" si="7"/>
        <v>254.95999999999998</v>
      </c>
      <c r="G46" s="8">
        <f t="shared" si="7"/>
        <v>1536.3899999999999</v>
      </c>
      <c r="H46" s="8">
        <f t="shared" si="7"/>
        <v>1.2020000000000002</v>
      </c>
      <c r="I46" s="8">
        <f t="shared" si="7"/>
        <v>74.05</v>
      </c>
      <c r="J46" s="8">
        <f t="shared" si="7"/>
        <v>301.4</v>
      </c>
      <c r="K46" s="8">
        <f t="shared" si="7"/>
        <v>384.44000000000005</v>
      </c>
      <c r="L46" s="8">
        <f t="shared" si="7"/>
        <v>980.1700000000001</v>
      </c>
      <c r="M46" s="8">
        <f t="shared" si="7"/>
        <v>238.64999999999998</v>
      </c>
      <c r="N46" s="8">
        <f t="shared" si="7"/>
        <v>189.06</v>
      </c>
    </row>
    <row r="47" spans="1:14" ht="20.25" customHeight="1">
      <c r="A47" s="63" t="s">
        <v>61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2" ht="12.75">
      <c r="A48" s="15"/>
      <c r="B48" s="8" t="s">
        <v>21</v>
      </c>
    </row>
    <row r="49" spans="1:14" ht="25.5">
      <c r="A49" s="15" t="s">
        <v>22</v>
      </c>
      <c r="B49" s="6" t="s">
        <v>185</v>
      </c>
      <c r="C49" s="5" t="s">
        <v>184</v>
      </c>
      <c r="D49" s="5">
        <v>5.67</v>
      </c>
      <c r="E49" s="5">
        <v>5.28</v>
      </c>
      <c r="F49" s="5">
        <v>32.55</v>
      </c>
      <c r="G49" s="5">
        <v>200</v>
      </c>
      <c r="H49" s="5">
        <v>0.17</v>
      </c>
      <c r="I49" s="5">
        <v>0</v>
      </c>
      <c r="J49" s="5">
        <v>20</v>
      </c>
      <c r="K49" s="5">
        <v>15.5</v>
      </c>
      <c r="L49" s="5">
        <v>172.7</v>
      </c>
      <c r="M49" s="5">
        <v>40.7</v>
      </c>
      <c r="N49" s="5">
        <v>1.34</v>
      </c>
    </row>
    <row r="50" spans="1:14" ht="12.75">
      <c r="A50" s="11" t="s">
        <v>40</v>
      </c>
      <c r="B50" s="6" t="s">
        <v>41</v>
      </c>
      <c r="C50" s="5" t="s">
        <v>42</v>
      </c>
      <c r="D50" s="5">
        <v>6.68</v>
      </c>
      <c r="E50" s="5">
        <v>8.45</v>
      </c>
      <c r="F50" s="5">
        <v>19.39</v>
      </c>
      <c r="G50" s="5">
        <v>180</v>
      </c>
      <c r="H50" s="5">
        <v>0.07</v>
      </c>
      <c r="I50" s="5">
        <v>0.11</v>
      </c>
      <c r="J50" s="5">
        <v>59</v>
      </c>
      <c r="K50" s="5">
        <v>142.4</v>
      </c>
      <c r="L50" s="5">
        <v>111.3</v>
      </c>
      <c r="M50" s="5">
        <v>18.5</v>
      </c>
      <c r="N50" s="5">
        <v>0.96</v>
      </c>
    </row>
    <row r="51" spans="1:14" ht="12.75">
      <c r="A51" s="11" t="s">
        <v>25</v>
      </c>
      <c r="B51" s="6" t="s">
        <v>26</v>
      </c>
      <c r="C51" s="5">
        <v>200</v>
      </c>
      <c r="D51" s="5">
        <v>0.5</v>
      </c>
      <c r="E51" s="5">
        <v>0.01</v>
      </c>
      <c r="F51" s="5">
        <v>9.32</v>
      </c>
      <c r="G51" s="5">
        <v>44.4</v>
      </c>
      <c r="H51" s="5">
        <v>0</v>
      </c>
      <c r="I51" s="5">
        <v>0.03</v>
      </c>
      <c r="J51" s="5">
        <v>0</v>
      </c>
      <c r="K51" s="5">
        <v>10.7</v>
      </c>
      <c r="L51" s="5">
        <v>2.13</v>
      </c>
      <c r="M51" s="5">
        <v>1.2</v>
      </c>
      <c r="N51" s="5">
        <v>0.25</v>
      </c>
    </row>
    <row r="52" spans="1:14" s="2" customFormat="1" ht="12.75">
      <c r="A52" s="16"/>
      <c r="B52" s="17" t="s">
        <v>28</v>
      </c>
      <c r="C52" s="16"/>
      <c r="D52" s="16">
        <f aca="true" t="shared" si="8" ref="D52:N52">D49+D50+D51</f>
        <v>12.85</v>
      </c>
      <c r="E52" s="16">
        <f t="shared" si="8"/>
        <v>13.74</v>
      </c>
      <c r="F52" s="16">
        <f t="shared" si="8"/>
        <v>61.26</v>
      </c>
      <c r="G52" s="16">
        <f t="shared" si="8"/>
        <v>424.4</v>
      </c>
      <c r="H52" s="16">
        <f t="shared" si="8"/>
        <v>0.24000000000000002</v>
      </c>
      <c r="I52" s="16">
        <f t="shared" si="8"/>
        <v>0.14</v>
      </c>
      <c r="J52" s="16">
        <f t="shared" si="8"/>
        <v>79</v>
      </c>
      <c r="K52" s="16">
        <f t="shared" si="8"/>
        <v>168.6</v>
      </c>
      <c r="L52" s="16">
        <f t="shared" si="8"/>
        <v>286.13</v>
      </c>
      <c r="M52" s="16">
        <f t="shared" si="8"/>
        <v>60.400000000000006</v>
      </c>
      <c r="N52" s="16">
        <f t="shared" si="8"/>
        <v>2.55</v>
      </c>
    </row>
    <row r="53" spans="1:2" ht="12.75">
      <c r="A53" s="15"/>
      <c r="B53" s="8" t="s">
        <v>29</v>
      </c>
    </row>
    <row r="54" spans="1:14" ht="12.75">
      <c r="A54" s="18" t="s">
        <v>195</v>
      </c>
      <c r="B54" s="6" t="s">
        <v>196</v>
      </c>
      <c r="C54" s="18">
        <v>60</v>
      </c>
      <c r="D54" s="18">
        <v>0.36</v>
      </c>
      <c r="E54" s="18">
        <v>4.26</v>
      </c>
      <c r="F54" s="18">
        <v>1.8</v>
      </c>
      <c r="G54" s="18">
        <v>47.4</v>
      </c>
      <c r="H54" s="18">
        <v>0.01</v>
      </c>
      <c r="I54" s="18">
        <v>6</v>
      </c>
      <c r="J54" s="18">
        <v>0.14</v>
      </c>
      <c r="K54" s="18">
        <v>15.66</v>
      </c>
      <c r="L54" s="18">
        <v>19.2</v>
      </c>
      <c r="M54" s="18">
        <v>7.44</v>
      </c>
      <c r="N54" s="18">
        <v>0.31</v>
      </c>
    </row>
    <row r="55" spans="1:14" ht="12.75">
      <c r="A55" s="11" t="s">
        <v>180</v>
      </c>
      <c r="B55" s="6" t="s">
        <v>53</v>
      </c>
      <c r="C55" s="11">
        <v>200</v>
      </c>
      <c r="D55" s="5">
        <v>2.01</v>
      </c>
      <c r="E55" s="5">
        <v>3.9</v>
      </c>
      <c r="F55" s="5">
        <v>9.55</v>
      </c>
      <c r="G55" s="5">
        <v>81.55</v>
      </c>
      <c r="H55" s="5">
        <v>1.9</v>
      </c>
      <c r="I55" s="5">
        <v>8.71</v>
      </c>
      <c r="J55" s="5">
        <v>0</v>
      </c>
      <c r="K55" s="5">
        <v>49.91</v>
      </c>
      <c r="L55" s="5">
        <v>221.78</v>
      </c>
      <c r="M55" s="5">
        <v>28.46</v>
      </c>
      <c r="N55" s="5">
        <v>0.92</v>
      </c>
    </row>
    <row r="56" spans="1:14" ht="12.75">
      <c r="A56" s="11" t="s">
        <v>54</v>
      </c>
      <c r="B56" s="6" t="s">
        <v>148</v>
      </c>
      <c r="C56" s="5">
        <v>200</v>
      </c>
      <c r="D56" s="5">
        <v>11.5</v>
      </c>
      <c r="E56" s="5">
        <v>8.1</v>
      </c>
      <c r="F56" s="5">
        <v>51.5</v>
      </c>
      <c r="G56" s="5">
        <v>325</v>
      </c>
      <c r="H56" s="5">
        <v>0.28</v>
      </c>
      <c r="I56" s="5">
        <v>0</v>
      </c>
      <c r="J56" s="5">
        <v>28</v>
      </c>
      <c r="K56" s="5">
        <v>19.8</v>
      </c>
      <c r="L56" s="5">
        <v>271.9</v>
      </c>
      <c r="M56" s="5">
        <v>181.1</v>
      </c>
      <c r="N56" s="5">
        <v>6.1</v>
      </c>
    </row>
    <row r="57" spans="1:14" ht="12.75">
      <c r="A57" s="11" t="s">
        <v>120</v>
      </c>
      <c r="B57" s="6" t="s">
        <v>57</v>
      </c>
      <c r="C57" s="5">
        <v>100</v>
      </c>
      <c r="D57" s="5">
        <v>13.9</v>
      </c>
      <c r="E57" s="5">
        <v>10.4</v>
      </c>
      <c r="F57" s="5">
        <v>3.1</v>
      </c>
      <c r="G57" s="5">
        <v>157.4</v>
      </c>
      <c r="H57" s="5">
        <v>16.7</v>
      </c>
      <c r="I57" s="5">
        <v>16.6</v>
      </c>
      <c r="J57" s="5">
        <v>0.31</v>
      </c>
      <c r="K57" s="5">
        <v>37</v>
      </c>
      <c r="L57" s="5">
        <v>178.3</v>
      </c>
      <c r="M57" s="5">
        <v>23.5</v>
      </c>
      <c r="N57" s="5">
        <v>2.65</v>
      </c>
    </row>
    <row r="58" spans="1:14" ht="12.75">
      <c r="A58" s="11"/>
      <c r="B58" s="6" t="s">
        <v>24</v>
      </c>
      <c r="C58" s="5">
        <v>60</v>
      </c>
      <c r="D58" s="5">
        <v>4.8</v>
      </c>
      <c r="E58" s="5">
        <v>0.75</v>
      </c>
      <c r="F58" s="5">
        <v>25.65</v>
      </c>
      <c r="G58" s="5">
        <v>120.6</v>
      </c>
      <c r="H58" s="5">
        <v>0.1</v>
      </c>
      <c r="I58" s="5">
        <v>0</v>
      </c>
      <c r="J58" s="5">
        <v>0</v>
      </c>
      <c r="K58" s="5">
        <v>13.8</v>
      </c>
      <c r="L58" s="5">
        <v>0.96</v>
      </c>
      <c r="M58" s="5">
        <v>19.8</v>
      </c>
      <c r="N58" s="5">
        <v>1.2</v>
      </c>
    </row>
    <row r="59" spans="1:14" ht="12.75">
      <c r="A59" s="11" t="s">
        <v>36</v>
      </c>
      <c r="B59" s="6" t="s">
        <v>37</v>
      </c>
      <c r="C59" s="5">
        <v>200</v>
      </c>
      <c r="D59" s="5">
        <v>0.13</v>
      </c>
      <c r="E59" s="5">
        <v>0.02</v>
      </c>
      <c r="F59" s="5">
        <v>11.33</v>
      </c>
      <c r="G59" s="5">
        <v>45.6</v>
      </c>
      <c r="H59" s="5">
        <v>0</v>
      </c>
      <c r="I59" s="5">
        <v>3.14</v>
      </c>
      <c r="J59" s="5">
        <v>0</v>
      </c>
      <c r="K59" s="5">
        <v>14.22</v>
      </c>
      <c r="L59" s="5">
        <v>4.44</v>
      </c>
      <c r="M59" s="5">
        <v>2.44</v>
      </c>
      <c r="N59" s="5">
        <v>0.36</v>
      </c>
    </row>
    <row r="60" spans="1:14" s="2" customFormat="1" ht="12.75">
      <c r="A60" s="16"/>
      <c r="B60" s="17" t="s">
        <v>38</v>
      </c>
      <c r="C60" s="16"/>
      <c r="D60" s="16">
        <f aca="true" t="shared" si="9" ref="D60:N60">D54+D55+D56+D58+D59+D57</f>
        <v>32.699999999999996</v>
      </c>
      <c r="E60" s="16">
        <f t="shared" si="9"/>
        <v>27.43</v>
      </c>
      <c r="F60" s="16">
        <f t="shared" si="9"/>
        <v>102.92999999999999</v>
      </c>
      <c r="G60" s="16">
        <f t="shared" si="9"/>
        <v>777.55</v>
      </c>
      <c r="H60" s="16">
        <f t="shared" si="9"/>
        <v>18.99</v>
      </c>
      <c r="I60" s="16">
        <f t="shared" si="9"/>
        <v>34.45</v>
      </c>
      <c r="J60" s="16">
        <f t="shared" si="9"/>
        <v>28.45</v>
      </c>
      <c r="K60" s="16">
        <f t="shared" si="9"/>
        <v>150.39</v>
      </c>
      <c r="L60" s="16">
        <f t="shared" si="9"/>
        <v>696.5800000000002</v>
      </c>
      <c r="M60" s="16">
        <f t="shared" si="9"/>
        <v>262.74</v>
      </c>
      <c r="N60" s="16">
        <f t="shared" si="9"/>
        <v>11.54</v>
      </c>
    </row>
    <row r="61" spans="1:2" ht="12.75">
      <c r="A61" s="15"/>
      <c r="B61" s="8" t="s">
        <v>39</v>
      </c>
    </row>
    <row r="62" spans="1:14" ht="12.75">
      <c r="A62" s="11"/>
      <c r="B62" s="6" t="s">
        <v>58</v>
      </c>
      <c r="C62" s="5">
        <v>200</v>
      </c>
      <c r="D62" s="5">
        <v>5.8</v>
      </c>
      <c r="E62" s="5">
        <v>2.78</v>
      </c>
      <c r="F62" s="5">
        <v>8</v>
      </c>
      <c r="G62" s="5">
        <v>100</v>
      </c>
      <c r="H62" s="5">
        <v>0.08</v>
      </c>
      <c r="I62" s="5">
        <v>1.4</v>
      </c>
      <c r="J62" s="5">
        <v>40</v>
      </c>
      <c r="K62" s="5">
        <v>240</v>
      </c>
      <c r="L62" s="5">
        <v>180</v>
      </c>
      <c r="M62" s="5">
        <v>28</v>
      </c>
      <c r="N62" s="5">
        <v>0.2</v>
      </c>
    </row>
    <row r="63" spans="1:14" ht="12.75">
      <c r="A63" s="15"/>
      <c r="B63" s="6" t="s">
        <v>59</v>
      </c>
      <c r="C63" s="5">
        <v>100</v>
      </c>
      <c r="D63" s="5">
        <v>0.4</v>
      </c>
      <c r="E63" s="5">
        <v>0.4</v>
      </c>
      <c r="F63" s="5">
        <v>9.8</v>
      </c>
      <c r="G63" s="5">
        <v>44.3</v>
      </c>
      <c r="H63" s="5">
        <v>0.03</v>
      </c>
      <c r="I63" s="5">
        <v>10</v>
      </c>
      <c r="J63" s="5">
        <v>0</v>
      </c>
      <c r="K63" s="5">
        <v>16</v>
      </c>
      <c r="L63" s="5">
        <v>11</v>
      </c>
      <c r="M63" s="5">
        <v>9</v>
      </c>
      <c r="N63" s="5">
        <v>2.2</v>
      </c>
    </row>
    <row r="64" spans="1:14" ht="12.75">
      <c r="A64" s="11"/>
      <c r="B64" s="6" t="s">
        <v>60</v>
      </c>
      <c r="C64" s="5">
        <v>50</v>
      </c>
      <c r="D64" s="5">
        <v>4.2</v>
      </c>
      <c r="E64" s="5">
        <v>4</v>
      </c>
      <c r="F64" s="5">
        <v>30.2</v>
      </c>
      <c r="G64" s="5">
        <v>174</v>
      </c>
      <c r="H64" s="5">
        <v>0.06</v>
      </c>
      <c r="I64" s="5">
        <v>0</v>
      </c>
      <c r="J64" s="5">
        <v>0</v>
      </c>
      <c r="K64" s="5">
        <v>9.5</v>
      </c>
      <c r="L64" s="5">
        <v>36</v>
      </c>
      <c r="M64" s="5">
        <v>7</v>
      </c>
      <c r="N64" s="5">
        <v>0.65</v>
      </c>
    </row>
    <row r="65" spans="1:14" s="2" customFormat="1" ht="12.75">
      <c r="A65" s="16"/>
      <c r="B65" s="17" t="s">
        <v>44</v>
      </c>
      <c r="C65" s="16"/>
      <c r="D65" s="16">
        <f aca="true" t="shared" si="10" ref="D65:N65">D62+D64+D63</f>
        <v>10.4</v>
      </c>
      <c r="E65" s="16">
        <f t="shared" si="10"/>
        <v>7.18</v>
      </c>
      <c r="F65" s="16">
        <f t="shared" si="10"/>
        <v>48</v>
      </c>
      <c r="G65" s="16">
        <f t="shared" si="10"/>
        <v>318.3</v>
      </c>
      <c r="H65" s="16">
        <f t="shared" si="10"/>
        <v>0.17</v>
      </c>
      <c r="I65" s="16">
        <f t="shared" si="10"/>
        <v>11.4</v>
      </c>
      <c r="J65" s="16">
        <f t="shared" si="10"/>
        <v>40</v>
      </c>
      <c r="K65" s="16">
        <f t="shared" si="10"/>
        <v>265.5</v>
      </c>
      <c r="L65" s="16">
        <f t="shared" si="10"/>
        <v>227</v>
      </c>
      <c r="M65" s="16">
        <f t="shared" si="10"/>
        <v>44</v>
      </c>
      <c r="N65" s="16">
        <f t="shared" si="10"/>
        <v>3.0500000000000003</v>
      </c>
    </row>
    <row r="66" spans="1:14" s="3" customFormat="1" ht="12.75">
      <c r="A66" s="8"/>
      <c r="B66" s="20" t="s">
        <v>45</v>
      </c>
      <c r="C66" s="8"/>
      <c r="D66" s="8">
        <f aca="true" t="shared" si="11" ref="D66:N66">D52+D60+D65</f>
        <v>55.949999999999996</v>
      </c>
      <c r="E66" s="8">
        <f t="shared" si="11"/>
        <v>48.35</v>
      </c>
      <c r="F66" s="8">
        <f t="shared" si="11"/>
        <v>212.19</v>
      </c>
      <c r="G66" s="8">
        <f t="shared" si="11"/>
        <v>1520.2499999999998</v>
      </c>
      <c r="H66" s="8">
        <f t="shared" si="11"/>
        <v>19.4</v>
      </c>
      <c r="I66" s="8">
        <f t="shared" si="11"/>
        <v>45.99</v>
      </c>
      <c r="J66" s="8">
        <f t="shared" si="11"/>
        <v>147.45</v>
      </c>
      <c r="K66" s="8">
        <f t="shared" si="11"/>
        <v>584.49</v>
      </c>
      <c r="L66" s="8">
        <f t="shared" si="11"/>
        <v>1209.71</v>
      </c>
      <c r="M66" s="8">
        <f t="shared" si="11"/>
        <v>367.14</v>
      </c>
      <c r="N66" s="8">
        <f t="shared" si="11"/>
        <v>17.14</v>
      </c>
    </row>
    <row r="67" spans="1:14" ht="12.75" customHeight="1">
      <c r="A67" s="60" t="s">
        <v>75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ht="12.75">
      <c r="B68" s="8" t="s">
        <v>21</v>
      </c>
    </row>
    <row r="69" spans="1:14" ht="25.5">
      <c r="A69" s="11" t="s">
        <v>135</v>
      </c>
      <c r="B69" s="6" t="s">
        <v>136</v>
      </c>
      <c r="C69" s="5">
        <v>200</v>
      </c>
      <c r="D69" s="5">
        <v>5.75</v>
      </c>
      <c r="E69" s="5">
        <v>5.2</v>
      </c>
      <c r="F69" s="5">
        <v>18.84</v>
      </c>
      <c r="G69" s="5">
        <v>145.2</v>
      </c>
      <c r="H69" s="5">
        <v>0.09</v>
      </c>
      <c r="I69" s="5">
        <v>0.91</v>
      </c>
      <c r="J69" s="5">
        <v>30.6</v>
      </c>
      <c r="K69" s="5">
        <v>161.62</v>
      </c>
      <c r="L69" s="5">
        <v>138</v>
      </c>
      <c r="M69" s="5">
        <v>24.14</v>
      </c>
      <c r="N69" s="5">
        <v>0.51</v>
      </c>
    </row>
    <row r="70" spans="1:14" ht="12.75">
      <c r="A70" s="15"/>
      <c r="B70" s="6" t="s">
        <v>24</v>
      </c>
      <c r="C70" s="5">
        <v>40</v>
      </c>
      <c r="D70" s="5">
        <v>3.2</v>
      </c>
      <c r="E70" s="5">
        <v>0.5</v>
      </c>
      <c r="F70" s="5">
        <v>17.1</v>
      </c>
      <c r="G70" s="5">
        <v>80.4</v>
      </c>
      <c r="H70" s="5">
        <v>0.065</v>
      </c>
      <c r="I70" s="5">
        <v>0</v>
      </c>
      <c r="J70" s="5">
        <v>0</v>
      </c>
      <c r="K70" s="5">
        <v>9.2</v>
      </c>
      <c r="L70" s="5">
        <v>0.64</v>
      </c>
      <c r="M70" s="5">
        <v>13.2</v>
      </c>
      <c r="N70" s="5">
        <v>0.8</v>
      </c>
    </row>
    <row r="71" spans="1:14" s="3" customFormat="1" ht="12.75">
      <c r="A71" s="11"/>
      <c r="B71" s="6" t="s">
        <v>27</v>
      </c>
      <c r="C71" s="5">
        <v>10</v>
      </c>
      <c r="D71" s="5">
        <v>0.08</v>
      </c>
      <c r="E71" s="5">
        <v>7.3</v>
      </c>
      <c r="F71" s="5">
        <v>0.13</v>
      </c>
      <c r="G71" s="5">
        <v>66</v>
      </c>
      <c r="H71" s="5">
        <v>0.001</v>
      </c>
      <c r="I71" s="5">
        <v>0</v>
      </c>
      <c r="J71" s="5">
        <v>40</v>
      </c>
      <c r="K71" s="5">
        <v>2.42</v>
      </c>
      <c r="L71" s="5">
        <v>3</v>
      </c>
      <c r="M71" s="5">
        <v>0</v>
      </c>
      <c r="N71" s="5">
        <v>0.02</v>
      </c>
    </row>
    <row r="72" spans="1:14" ht="12.75">
      <c r="A72" s="15" t="s">
        <v>25</v>
      </c>
      <c r="B72" s="6" t="s">
        <v>26</v>
      </c>
      <c r="C72" s="5">
        <v>200</v>
      </c>
      <c r="D72" s="5">
        <v>0.5</v>
      </c>
      <c r="E72" s="5">
        <v>0.01</v>
      </c>
      <c r="F72" s="5">
        <v>9.32</v>
      </c>
      <c r="G72" s="5">
        <v>44.4</v>
      </c>
      <c r="H72" s="5">
        <v>0</v>
      </c>
      <c r="I72" s="5">
        <v>0.03</v>
      </c>
      <c r="J72" s="5">
        <v>0</v>
      </c>
      <c r="K72" s="5">
        <v>10.7</v>
      </c>
      <c r="L72" s="5">
        <v>2.13</v>
      </c>
      <c r="M72" s="5">
        <v>1.2</v>
      </c>
      <c r="N72" s="5">
        <v>0.25</v>
      </c>
    </row>
    <row r="73" spans="1:14" s="2" customFormat="1" ht="12.75">
      <c r="A73" s="16"/>
      <c r="B73" s="17" t="s">
        <v>28</v>
      </c>
      <c r="C73" s="16"/>
      <c r="D73" s="16">
        <f aca="true" t="shared" si="12" ref="D73:N73">D69+D70+D72+D71</f>
        <v>9.53</v>
      </c>
      <c r="E73" s="16">
        <f t="shared" si="12"/>
        <v>13.01</v>
      </c>
      <c r="F73" s="16">
        <f t="shared" si="12"/>
        <v>45.39</v>
      </c>
      <c r="G73" s="16">
        <f t="shared" si="12"/>
        <v>336</v>
      </c>
      <c r="H73" s="16">
        <f t="shared" si="12"/>
        <v>0.156</v>
      </c>
      <c r="I73" s="16">
        <f t="shared" si="12"/>
        <v>0.9400000000000001</v>
      </c>
      <c r="J73" s="16">
        <f t="shared" si="12"/>
        <v>70.6</v>
      </c>
      <c r="K73" s="16">
        <f t="shared" si="12"/>
        <v>183.93999999999997</v>
      </c>
      <c r="L73" s="16">
        <f t="shared" si="12"/>
        <v>143.76999999999998</v>
      </c>
      <c r="M73" s="16">
        <f t="shared" si="12"/>
        <v>38.540000000000006</v>
      </c>
      <c r="N73" s="16">
        <f t="shared" si="12"/>
        <v>1.58</v>
      </c>
    </row>
    <row r="74" ht="12.75">
      <c r="B74" s="8" t="s">
        <v>29</v>
      </c>
    </row>
    <row r="75" spans="1:14" s="4" customFormat="1" ht="12.75">
      <c r="A75" s="21"/>
      <c r="B75" s="22" t="s">
        <v>197</v>
      </c>
      <c r="C75" s="21">
        <v>60</v>
      </c>
      <c r="D75" s="21">
        <v>0.42</v>
      </c>
      <c r="E75" s="21">
        <v>0.06</v>
      </c>
      <c r="F75" s="21">
        <v>1.14</v>
      </c>
      <c r="G75" s="21">
        <v>6.6</v>
      </c>
      <c r="H75" s="21">
        <v>0.01</v>
      </c>
      <c r="I75" s="21">
        <v>6</v>
      </c>
      <c r="J75" s="21">
        <v>0.01</v>
      </c>
      <c r="K75" s="21">
        <v>13.8</v>
      </c>
      <c r="L75" s="21">
        <v>25.2</v>
      </c>
      <c r="M75" s="21">
        <v>8.4</v>
      </c>
      <c r="N75" s="21">
        <v>0.36</v>
      </c>
    </row>
    <row r="76" spans="1:14" ht="24.75" customHeight="1">
      <c r="A76" s="11" t="s">
        <v>139</v>
      </c>
      <c r="B76" s="6" t="s">
        <v>140</v>
      </c>
      <c r="C76" s="11">
        <v>200</v>
      </c>
      <c r="D76" s="5">
        <v>5.06</v>
      </c>
      <c r="E76" s="5">
        <v>4.22</v>
      </c>
      <c r="F76" s="5">
        <v>13.81</v>
      </c>
      <c r="G76" s="5">
        <v>113.54</v>
      </c>
      <c r="H76" s="5">
        <v>0.185</v>
      </c>
      <c r="I76" s="5">
        <v>4.91</v>
      </c>
      <c r="J76" s="5">
        <v>0</v>
      </c>
      <c r="K76" s="5">
        <v>41.81</v>
      </c>
      <c r="L76" s="5">
        <v>243.31</v>
      </c>
      <c r="M76" s="5">
        <v>37.44</v>
      </c>
      <c r="N76" s="5">
        <v>1.67</v>
      </c>
    </row>
    <row r="77" spans="1:14" ht="25.5">
      <c r="A77" s="11" t="s">
        <v>141</v>
      </c>
      <c r="B77" s="6" t="s">
        <v>183</v>
      </c>
      <c r="C77" s="5" t="s">
        <v>184</v>
      </c>
      <c r="D77" s="5">
        <v>4.4</v>
      </c>
      <c r="E77" s="5">
        <v>4.06</v>
      </c>
      <c r="F77" s="5">
        <v>26.99</v>
      </c>
      <c r="G77" s="5">
        <v>162</v>
      </c>
      <c r="H77" s="5">
        <v>0.11</v>
      </c>
      <c r="I77" s="5">
        <v>0</v>
      </c>
      <c r="J77" s="5">
        <v>20</v>
      </c>
      <c r="K77" s="5">
        <v>17.8</v>
      </c>
      <c r="L77" s="5">
        <v>110.9</v>
      </c>
      <c r="M77" s="5">
        <v>23.8</v>
      </c>
      <c r="N77" s="5">
        <v>1.88</v>
      </c>
    </row>
    <row r="78" spans="1:14" ht="25.5">
      <c r="A78" s="11" t="s">
        <v>96</v>
      </c>
      <c r="B78" s="6" t="s">
        <v>198</v>
      </c>
      <c r="C78" s="5" t="s">
        <v>98</v>
      </c>
      <c r="D78" s="5">
        <v>7.45</v>
      </c>
      <c r="E78" s="5">
        <v>5.5</v>
      </c>
      <c r="F78" s="5">
        <v>7.3</v>
      </c>
      <c r="G78" s="5">
        <v>108.15</v>
      </c>
      <c r="H78" s="5">
        <v>0.045</v>
      </c>
      <c r="I78" s="5">
        <v>0</v>
      </c>
      <c r="J78" s="5">
        <v>11.9</v>
      </c>
      <c r="K78" s="5">
        <v>8.75</v>
      </c>
      <c r="L78" s="5">
        <v>14.45</v>
      </c>
      <c r="M78" s="5">
        <v>72.8</v>
      </c>
      <c r="N78" s="5">
        <v>0.75</v>
      </c>
    </row>
    <row r="79" spans="1:14" ht="12.75">
      <c r="A79" s="11"/>
      <c r="B79" s="6" t="s">
        <v>24</v>
      </c>
      <c r="C79" s="5">
        <v>60</v>
      </c>
      <c r="D79" s="5">
        <v>4.8</v>
      </c>
      <c r="E79" s="5">
        <v>0.75</v>
      </c>
      <c r="F79" s="5">
        <v>25.65</v>
      </c>
      <c r="G79" s="5">
        <v>120.6</v>
      </c>
      <c r="H79" s="5">
        <v>0.1</v>
      </c>
      <c r="I79" s="5">
        <v>0</v>
      </c>
      <c r="J79" s="5">
        <v>0</v>
      </c>
      <c r="K79" s="5">
        <v>13.8</v>
      </c>
      <c r="L79" s="5">
        <v>0.96</v>
      </c>
      <c r="M79" s="5">
        <v>19.8</v>
      </c>
      <c r="N79" s="5">
        <v>1.2</v>
      </c>
    </row>
    <row r="80" spans="1:14" ht="12.75">
      <c r="A80" s="11" t="s">
        <v>73</v>
      </c>
      <c r="B80" s="6" t="s">
        <v>74</v>
      </c>
      <c r="C80" s="5">
        <v>200</v>
      </c>
      <c r="D80" s="5">
        <v>4.2</v>
      </c>
      <c r="E80" s="5">
        <v>3.6</v>
      </c>
      <c r="F80" s="5">
        <v>17.3</v>
      </c>
      <c r="G80" s="5">
        <v>118.7</v>
      </c>
      <c r="H80" s="5">
        <v>0.05</v>
      </c>
      <c r="I80" s="5">
        <v>1.6</v>
      </c>
      <c r="J80" s="5">
        <v>24</v>
      </c>
      <c r="K80" s="5">
        <v>152.9</v>
      </c>
      <c r="L80" s="5">
        <v>127.87</v>
      </c>
      <c r="M80" s="5">
        <v>22.23</v>
      </c>
      <c r="N80" s="5">
        <v>0.55</v>
      </c>
    </row>
    <row r="81" spans="1:14" s="2" customFormat="1" ht="12.75">
      <c r="A81" s="16"/>
      <c r="B81" s="17" t="s">
        <v>38</v>
      </c>
      <c r="C81" s="16"/>
      <c r="D81" s="16">
        <f aca="true" t="shared" si="13" ref="D81:N81">D75+D76+D77+D78+D79+D80</f>
        <v>26.33</v>
      </c>
      <c r="E81" s="16">
        <f t="shared" si="13"/>
        <v>18.19</v>
      </c>
      <c r="F81" s="16">
        <f t="shared" si="13"/>
        <v>92.18999999999998</v>
      </c>
      <c r="G81" s="16">
        <f t="shared" si="13"/>
        <v>629.59</v>
      </c>
      <c r="H81" s="16">
        <f t="shared" si="13"/>
        <v>0.49999999999999994</v>
      </c>
      <c r="I81" s="16">
        <f t="shared" si="13"/>
        <v>12.51</v>
      </c>
      <c r="J81" s="16">
        <f t="shared" si="13"/>
        <v>55.910000000000004</v>
      </c>
      <c r="K81" s="16">
        <f t="shared" si="13"/>
        <v>248.86</v>
      </c>
      <c r="L81" s="16">
        <f t="shared" si="13"/>
        <v>522.6899999999999</v>
      </c>
      <c r="M81" s="16">
        <f t="shared" si="13"/>
        <v>184.47</v>
      </c>
      <c r="N81" s="16">
        <f t="shared" si="13"/>
        <v>6.41</v>
      </c>
    </row>
    <row r="82" spans="1:2" ht="12.75">
      <c r="A82" s="15"/>
      <c r="B82" s="8" t="s">
        <v>39</v>
      </c>
    </row>
    <row r="83" spans="1:14" ht="12.75">
      <c r="A83" s="11" t="s">
        <v>71</v>
      </c>
      <c r="B83" s="6" t="s">
        <v>72</v>
      </c>
      <c r="C83" s="5">
        <v>40</v>
      </c>
      <c r="D83" s="5">
        <v>4.16</v>
      </c>
      <c r="E83" s="5">
        <v>3.52</v>
      </c>
      <c r="F83" s="5">
        <v>10.56</v>
      </c>
      <c r="G83" s="5">
        <v>89.6</v>
      </c>
      <c r="H83" s="5">
        <v>0.02</v>
      </c>
      <c r="I83" s="5">
        <v>0.32</v>
      </c>
      <c r="J83" s="5">
        <v>0.064</v>
      </c>
      <c r="K83" s="5">
        <v>91.2</v>
      </c>
      <c r="L83" s="5">
        <v>148.8</v>
      </c>
      <c r="M83" s="5">
        <v>31.2</v>
      </c>
      <c r="N83" s="5">
        <v>1.2</v>
      </c>
    </row>
    <row r="84" spans="1:14" ht="12.75">
      <c r="A84" s="11"/>
      <c r="B84" s="6" t="s">
        <v>24</v>
      </c>
      <c r="C84" s="5">
        <v>40</v>
      </c>
      <c r="D84" s="5">
        <v>3.2</v>
      </c>
      <c r="E84" s="5">
        <v>0.5</v>
      </c>
      <c r="F84" s="5">
        <v>17.1</v>
      </c>
      <c r="G84" s="5">
        <v>80.4</v>
      </c>
      <c r="H84" s="5">
        <v>0.065</v>
      </c>
      <c r="I84" s="5">
        <v>0</v>
      </c>
      <c r="J84" s="5">
        <v>0</v>
      </c>
      <c r="K84" s="5">
        <v>9.2</v>
      </c>
      <c r="L84" s="5">
        <v>0.64</v>
      </c>
      <c r="M84" s="5">
        <v>13.2</v>
      </c>
      <c r="N84" s="5">
        <v>0.8</v>
      </c>
    </row>
    <row r="85" spans="1:14" ht="12.75">
      <c r="A85" s="11" t="s">
        <v>73</v>
      </c>
      <c r="B85" s="6" t="s">
        <v>74</v>
      </c>
      <c r="C85" s="5">
        <v>200</v>
      </c>
      <c r="D85" s="5">
        <v>4.2</v>
      </c>
      <c r="E85" s="5">
        <v>3.6</v>
      </c>
      <c r="F85" s="5">
        <v>17.3</v>
      </c>
      <c r="G85" s="5">
        <v>118.7</v>
      </c>
      <c r="H85" s="5">
        <v>0.05</v>
      </c>
      <c r="I85" s="5">
        <v>1.6</v>
      </c>
      <c r="J85" s="5">
        <v>24</v>
      </c>
      <c r="K85" s="5">
        <v>152.9</v>
      </c>
      <c r="L85" s="5">
        <v>127.87</v>
      </c>
      <c r="M85" s="5">
        <v>22.23</v>
      </c>
      <c r="N85" s="5">
        <v>0.55</v>
      </c>
    </row>
    <row r="86" spans="1:14" s="2" customFormat="1" ht="12.75">
      <c r="A86" s="16"/>
      <c r="B86" s="29" t="s">
        <v>44</v>
      </c>
      <c r="C86" s="16"/>
      <c r="D86" s="16">
        <f>D83+D84+D85</f>
        <v>11.56</v>
      </c>
      <c r="E86" s="16">
        <f aca="true" t="shared" si="14" ref="E86:N86">E83+E84+E85</f>
        <v>7.619999999999999</v>
      </c>
      <c r="F86" s="16">
        <f t="shared" si="14"/>
        <v>44.96000000000001</v>
      </c>
      <c r="G86" s="16">
        <f t="shared" si="14"/>
        <v>288.7</v>
      </c>
      <c r="H86" s="16">
        <f t="shared" si="14"/>
        <v>0.135</v>
      </c>
      <c r="I86" s="16">
        <f t="shared" si="14"/>
        <v>1.9200000000000002</v>
      </c>
      <c r="J86" s="16">
        <f t="shared" si="14"/>
        <v>24.064</v>
      </c>
      <c r="K86" s="16">
        <f t="shared" si="14"/>
        <v>253.3</v>
      </c>
      <c r="L86" s="16">
        <f t="shared" si="14"/>
        <v>277.31</v>
      </c>
      <c r="M86" s="16">
        <f t="shared" si="14"/>
        <v>66.63</v>
      </c>
      <c r="N86" s="16">
        <f t="shared" si="14"/>
        <v>2.55</v>
      </c>
    </row>
    <row r="87" spans="1:14" s="3" customFormat="1" ht="12.75">
      <c r="A87" s="8"/>
      <c r="B87" s="20" t="s">
        <v>45</v>
      </c>
      <c r="C87" s="8"/>
      <c r="D87" s="8">
        <f aca="true" t="shared" si="15" ref="D87:N87">D73+D81+D86</f>
        <v>47.42</v>
      </c>
      <c r="E87" s="8">
        <f t="shared" si="15"/>
        <v>38.82</v>
      </c>
      <c r="F87" s="8">
        <f t="shared" si="15"/>
        <v>182.54</v>
      </c>
      <c r="G87" s="8">
        <f t="shared" si="15"/>
        <v>1254.29</v>
      </c>
      <c r="H87" s="8">
        <f t="shared" si="15"/>
        <v>0.7909999999999999</v>
      </c>
      <c r="I87" s="8">
        <f t="shared" si="15"/>
        <v>15.37</v>
      </c>
      <c r="J87" s="8">
        <f t="shared" si="15"/>
        <v>150.57399999999998</v>
      </c>
      <c r="K87" s="8">
        <f t="shared" si="15"/>
        <v>686.0999999999999</v>
      </c>
      <c r="L87" s="8">
        <f t="shared" si="15"/>
        <v>943.77</v>
      </c>
      <c r="M87" s="8">
        <f t="shared" si="15"/>
        <v>289.64</v>
      </c>
      <c r="N87" s="8">
        <f t="shared" si="15"/>
        <v>10.54</v>
      </c>
    </row>
    <row r="88" spans="1:14" ht="21" customHeight="1">
      <c r="A88" s="60" t="s">
        <v>89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</row>
    <row r="89" ht="12.75">
      <c r="B89" s="8" t="s">
        <v>21</v>
      </c>
    </row>
    <row r="90" spans="1:14" ht="12.75">
      <c r="A90" s="11" t="s">
        <v>22</v>
      </c>
      <c r="B90" s="6" t="s">
        <v>199</v>
      </c>
      <c r="C90" s="5">
        <v>200</v>
      </c>
      <c r="D90" s="5">
        <v>3.09</v>
      </c>
      <c r="E90" s="5">
        <v>4.07</v>
      </c>
      <c r="F90" s="5">
        <v>36.98</v>
      </c>
      <c r="G90" s="5">
        <v>197</v>
      </c>
      <c r="H90" s="5">
        <v>0.03</v>
      </c>
      <c r="I90" s="5">
        <v>0</v>
      </c>
      <c r="J90" s="5">
        <v>20</v>
      </c>
      <c r="K90" s="5">
        <v>5.9</v>
      </c>
      <c r="L90" s="5">
        <v>67</v>
      </c>
      <c r="M90" s="5">
        <v>21.8</v>
      </c>
      <c r="N90" s="5">
        <v>0.47</v>
      </c>
    </row>
    <row r="91" spans="1:14" ht="12.75">
      <c r="A91" s="11"/>
      <c r="B91" s="6" t="s">
        <v>24</v>
      </c>
      <c r="C91" s="5">
        <v>40</v>
      </c>
      <c r="D91" s="5">
        <v>3.2</v>
      </c>
      <c r="E91" s="5">
        <v>0.5</v>
      </c>
      <c r="F91" s="5">
        <v>17.1</v>
      </c>
      <c r="G91" s="5">
        <v>80.4</v>
      </c>
      <c r="H91" s="5">
        <v>0.065</v>
      </c>
      <c r="I91" s="5">
        <v>0</v>
      </c>
      <c r="J91" s="5">
        <v>0</v>
      </c>
      <c r="K91" s="5">
        <v>9.2</v>
      </c>
      <c r="L91" s="5">
        <v>0.64</v>
      </c>
      <c r="M91" s="5">
        <v>13.2</v>
      </c>
      <c r="N91" s="5">
        <v>0.8</v>
      </c>
    </row>
    <row r="92" spans="1:14" ht="12.75">
      <c r="A92" s="11"/>
      <c r="B92" s="6" t="s">
        <v>105</v>
      </c>
      <c r="C92" s="5">
        <v>12</v>
      </c>
      <c r="D92" s="5">
        <v>3.15</v>
      </c>
      <c r="E92" s="5">
        <v>14.4</v>
      </c>
      <c r="F92" s="5">
        <v>0</v>
      </c>
      <c r="G92" s="5">
        <v>50.9</v>
      </c>
      <c r="H92" s="5">
        <v>0</v>
      </c>
      <c r="I92" s="5">
        <v>0.08</v>
      </c>
      <c r="J92" s="5">
        <v>25.2</v>
      </c>
      <c r="K92" s="5">
        <v>120</v>
      </c>
      <c r="L92" s="5">
        <v>7.2</v>
      </c>
      <c r="M92" s="5">
        <v>6.6</v>
      </c>
      <c r="N92" s="5">
        <v>0.08</v>
      </c>
    </row>
    <row r="93" spans="1:14" ht="12.75">
      <c r="A93" s="15" t="s">
        <v>25</v>
      </c>
      <c r="B93" s="6" t="s">
        <v>26</v>
      </c>
      <c r="C93" s="5">
        <v>200</v>
      </c>
      <c r="D93" s="5">
        <v>0.5</v>
      </c>
      <c r="E93" s="5">
        <v>0.01</v>
      </c>
      <c r="F93" s="5">
        <v>9.32</v>
      </c>
      <c r="G93" s="5">
        <v>44.4</v>
      </c>
      <c r="H93" s="5">
        <v>0</v>
      </c>
      <c r="I93" s="5">
        <v>0.03</v>
      </c>
      <c r="J93" s="5">
        <v>0</v>
      </c>
      <c r="K93" s="5">
        <v>10.7</v>
      </c>
      <c r="L93" s="5">
        <v>2.13</v>
      </c>
      <c r="M93" s="5">
        <v>1.2</v>
      </c>
      <c r="N93" s="5">
        <v>0.25</v>
      </c>
    </row>
    <row r="94" spans="1:14" s="2" customFormat="1" ht="12.75">
      <c r="A94" s="16"/>
      <c r="B94" s="17" t="s">
        <v>28</v>
      </c>
      <c r="C94" s="16"/>
      <c r="D94" s="16">
        <f aca="true" t="shared" si="16" ref="D94:N94">D90+D91+D93+D92</f>
        <v>9.94</v>
      </c>
      <c r="E94" s="16">
        <f t="shared" si="16"/>
        <v>18.98</v>
      </c>
      <c r="F94" s="16">
        <f t="shared" si="16"/>
        <v>63.4</v>
      </c>
      <c r="G94" s="16">
        <f t="shared" si="16"/>
        <v>372.69999999999993</v>
      </c>
      <c r="H94" s="16">
        <f t="shared" si="16"/>
        <v>0.095</v>
      </c>
      <c r="I94" s="16">
        <f t="shared" si="16"/>
        <v>0.11</v>
      </c>
      <c r="J94" s="16">
        <f t="shared" si="16"/>
        <v>45.2</v>
      </c>
      <c r="K94" s="16">
        <f t="shared" si="16"/>
        <v>145.8</v>
      </c>
      <c r="L94" s="16">
        <f t="shared" si="16"/>
        <v>76.97</v>
      </c>
      <c r="M94" s="16">
        <f t="shared" si="16"/>
        <v>42.800000000000004</v>
      </c>
      <c r="N94" s="16">
        <f t="shared" si="16"/>
        <v>1.6</v>
      </c>
    </row>
    <row r="95" spans="1:2" ht="12.75">
      <c r="A95" s="15"/>
      <c r="B95" s="8" t="s">
        <v>29</v>
      </c>
    </row>
    <row r="96" spans="1:14" s="4" customFormat="1" ht="12.75">
      <c r="A96" s="21"/>
      <c r="B96" s="22" t="s">
        <v>197</v>
      </c>
      <c r="C96" s="21">
        <v>60</v>
      </c>
      <c r="D96" s="21">
        <v>0.42</v>
      </c>
      <c r="E96" s="21">
        <v>0.06</v>
      </c>
      <c r="F96" s="21">
        <v>1.14</v>
      </c>
      <c r="G96" s="21">
        <v>6.6</v>
      </c>
      <c r="H96" s="21">
        <v>0.01</v>
      </c>
      <c r="I96" s="21">
        <v>6</v>
      </c>
      <c r="J96" s="21">
        <v>0.01</v>
      </c>
      <c r="K96" s="21">
        <v>13.8</v>
      </c>
      <c r="L96" s="21">
        <v>25.2</v>
      </c>
      <c r="M96" s="21">
        <v>8.4</v>
      </c>
      <c r="N96" s="21">
        <v>0.36</v>
      </c>
    </row>
    <row r="97" spans="1:14" ht="12.75">
      <c r="A97" s="11" t="s">
        <v>93</v>
      </c>
      <c r="B97" s="6" t="s">
        <v>94</v>
      </c>
      <c r="C97" s="11">
        <v>200</v>
      </c>
      <c r="D97" s="5">
        <v>10.8</v>
      </c>
      <c r="E97" s="5">
        <v>2.88</v>
      </c>
      <c r="F97" s="5">
        <v>10</v>
      </c>
      <c r="G97" s="5">
        <v>105.6</v>
      </c>
      <c r="H97" s="5">
        <v>0.14</v>
      </c>
      <c r="I97" s="5">
        <v>15</v>
      </c>
      <c r="J97" s="5">
        <v>0.07</v>
      </c>
      <c r="K97" s="5">
        <v>39.4</v>
      </c>
      <c r="L97" s="5">
        <v>208.3</v>
      </c>
      <c r="M97" s="5">
        <v>39.44</v>
      </c>
      <c r="N97" s="5">
        <v>1.38</v>
      </c>
    </row>
    <row r="98" spans="1:14" ht="12.75">
      <c r="A98" s="23" t="s">
        <v>124</v>
      </c>
      <c r="B98" s="6" t="s">
        <v>125</v>
      </c>
      <c r="C98" s="5">
        <v>120</v>
      </c>
      <c r="D98" s="5">
        <v>15.42</v>
      </c>
      <c r="E98" s="5">
        <v>12.41</v>
      </c>
      <c r="F98" s="5">
        <v>3.96</v>
      </c>
      <c r="G98" s="5">
        <v>189</v>
      </c>
      <c r="H98" s="5">
        <v>0.04</v>
      </c>
      <c r="I98" s="5">
        <v>0.6000000000000001</v>
      </c>
      <c r="J98" s="5">
        <v>16</v>
      </c>
      <c r="K98" s="5">
        <v>29.2</v>
      </c>
      <c r="L98" s="5">
        <v>124.2</v>
      </c>
      <c r="M98" s="5">
        <v>27.2</v>
      </c>
      <c r="N98" s="5">
        <v>1.15</v>
      </c>
    </row>
    <row r="99" spans="1:14" ht="12.75">
      <c r="A99" s="11" t="s">
        <v>54</v>
      </c>
      <c r="B99" s="6" t="s">
        <v>200</v>
      </c>
      <c r="C99" s="5">
        <v>200</v>
      </c>
      <c r="D99" s="5">
        <v>8.8</v>
      </c>
      <c r="E99" s="5">
        <v>7.6</v>
      </c>
      <c r="F99" s="5">
        <v>49.05</v>
      </c>
      <c r="G99" s="5">
        <v>306</v>
      </c>
      <c r="H99" s="5">
        <v>0.2</v>
      </c>
      <c r="I99" s="5">
        <v>0</v>
      </c>
      <c r="J99" s="5">
        <v>28</v>
      </c>
      <c r="K99" s="5">
        <v>22.2</v>
      </c>
      <c r="L99" s="5">
        <v>179.2</v>
      </c>
      <c r="M99" s="5">
        <v>63.1</v>
      </c>
      <c r="N99" s="5">
        <v>2.1</v>
      </c>
    </row>
    <row r="100" spans="1:14" ht="12.75">
      <c r="A100" s="11"/>
      <c r="B100" s="6" t="s">
        <v>24</v>
      </c>
      <c r="C100" s="5">
        <v>60</v>
      </c>
      <c r="D100" s="5">
        <v>4.8</v>
      </c>
      <c r="E100" s="5">
        <v>0.75</v>
      </c>
      <c r="F100" s="5">
        <v>25.65</v>
      </c>
      <c r="G100" s="5">
        <v>120.6</v>
      </c>
      <c r="H100" s="5">
        <v>0.1</v>
      </c>
      <c r="I100" s="5">
        <v>0</v>
      </c>
      <c r="J100" s="5">
        <v>0</v>
      </c>
      <c r="K100" s="5">
        <v>13.8</v>
      </c>
      <c r="L100" s="5">
        <v>0.96</v>
      </c>
      <c r="M100" s="5">
        <v>19.8</v>
      </c>
      <c r="N100" s="5">
        <v>1.2</v>
      </c>
    </row>
    <row r="101" spans="1:14" ht="12.75">
      <c r="A101" s="11"/>
      <c r="B101" s="6" t="s">
        <v>99</v>
      </c>
      <c r="C101" s="5">
        <v>200</v>
      </c>
      <c r="D101" s="5">
        <v>0.1</v>
      </c>
      <c r="E101" s="5">
        <v>0.1</v>
      </c>
      <c r="F101" s="5">
        <v>59.8</v>
      </c>
      <c r="G101" s="5">
        <v>180.4</v>
      </c>
      <c r="H101" s="5">
        <v>0</v>
      </c>
      <c r="I101" s="5">
        <v>0.8</v>
      </c>
      <c r="J101" s="5">
        <v>20</v>
      </c>
      <c r="K101" s="5">
        <v>0</v>
      </c>
      <c r="L101" s="5">
        <v>0</v>
      </c>
      <c r="M101" s="5">
        <v>0</v>
      </c>
      <c r="N101" s="5">
        <v>0</v>
      </c>
    </row>
    <row r="102" spans="1:14" s="2" customFormat="1" ht="12.75">
      <c r="A102" s="16"/>
      <c r="B102" s="17" t="s">
        <v>38</v>
      </c>
      <c r="C102" s="16"/>
      <c r="D102" s="16">
        <f aca="true" t="shared" si="17" ref="D102:N102">D96+D97+D98+D99+D100+D101</f>
        <v>40.339999999999996</v>
      </c>
      <c r="E102" s="16">
        <f t="shared" si="17"/>
        <v>23.8</v>
      </c>
      <c r="F102" s="16">
        <f t="shared" si="17"/>
        <v>149.60000000000002</v>
      </c>
      <c r="G102" s="16">
        <f t="shared" si="17"/>
        <v>908.2</v>
      </c>
      <c r="H102" s="16">
        <f t="shared" si="17"/>
        <v>0.49</v>
      </c>
      <c r="I102" s="16">
        <f t="shared" si="17"/>
        <v>22.400000000000002</v>
      </c>
      <c r="J102" s="16">
        <f t="shared" si="17"/>
        <v>64.08</v>
      </c>
      <c r="K102" s="16">
        <f t="shared" si="17"/>
        <v>118.4</v>
      </c>
      <c r="L102" s="16">
        <f t="shared" si="17"/>
        <v>537.86</v>
      </c>
      <c r="M102" s="16">
        <f t="shared" si="17"/>
        <v>157.94</v>
      </c>
      <c r="N102" s="16">
        <f t="shared" si="17"/>
        <v>6.19</v>
      </c>
    </row>
    <row r="103" spans="1:2" ht="12.75">
      <c r="A103" s="15"/>
      <c r="B103" s="8" t="s">
        <v>39</v>
      </c>
    </row>
    <row r="104" spans="1:14" ht="12.75">
      <c r="A104" s="11" t="s">
        <v>25</v>
      </c>
      <c r="B104" s="6" t="s">
        <v>26</v>
      </c>
      <c r="C104" s="5">
        <v>200</v>
      </c>
      <c r="D104" s="5">
        <v>0.5</v>
      </c>
      <c r="E104" s="5">
        <v>0.01</v>
      </c>
      <c r="F104" s="5">
        <v>9.32</v>
      </c>
      <c r="G104" s="5">
        <v>44.4</v>
      </c>
      <c r="H104" s="5">
        <v>0</v>
      </c>
      <c r="I104" s="5">
        <v>0.03</v>
      </c>
      <c r="J104" s="5">
        <v>0</v>
      </c>
      <c r="K104" s="5">
        <v>10.7</v>
      </c>
      <c r="L104" s="5">
        <v>2.13</v>
      </c>
      <c r="M104" s="5">
        <v>1.2</v>
      </c>
      <c r="N104" s="5">
        <v>0.25</v>
      </c>
    </row>
    <row r="105" spans="1:14" s="9" customFormat="1" ht="12.75">
      <c r="A105" s="11" t="s">
        <v>86</v>
      </c>
      <c r="B105" s="30" t="s">
        <v>87</v>
      </c>
      <c r="C105" s="11" t="s">
        <v>88</v>
      </c>
      <c r="D105" s="11">
        <v>7.77</v>
      </c>
      <c r="E105" s="11">
        <v>4.14</v>
      </c>
      <c r="F105" s="11">
        <v>54.1</v>
      </c>
      <c r="G105" s="11">
        <v>285</v>
      </c>
      <c r="H105" s="11">
        <v>0.15</v>
      </c>
      <c r="I105" s="11">
        <v>0.03</v>
      </c>
      <c r="J105" s="11">
        <v>30</v>
      </c>
      <c r="K105" s="11">
        <v>34.2</v>
      </c>
      <c r="L105" s="11">
        <v>94.2</v>
      </c>
      <c r="M105" s="11">
        <v>29.1</v>
      </c>
      <c r="N105" s="11">
        <v>1.8</v>
      </c>
    </row>
    <row r="106" spans="1:14" s="3" customFormat="1" ht="12.75">
      <c r="A106" s="8"/>
      <c r="B106" s="20" t="s">
        <v>44</v>
      </c>
      <c r="C106" s="8"/>
      <c r="D106" s="8">
        <f>D104+D105</f>
        <v>8.27</v>
      </c>
      <c r="E106" s="8">
        <f aca="true" t="shared" si="18" ref="E106:N106">E104+E105</f>
        <v>4.1499999999999995</v>
      </c>
      <c r="F106" s="8">
        <f t="shared" si="18"/>
        <v>63.42</v>
      </c>
      <c r="G106" s="8">
        <f t="shared" si="18"/>
        <v>329.4</v>
      </c>
      <c r="H106" s="8">
        <f t="shared" si="18"/>
        <v>0.15</v>
      </c>
      <c r="I106" s="8">
        <f t="shared" si="18"/>
        <v>0.06</v>
      </c>
      <c r="J106" s="8">
        <f t="shared" si="18"/>
        <v>30</v>
      </c>
      <c r="K106" s="8">
        <f t="shared" si="18"/>
        <v>44.900000000000006</v>
      </c>
      <c r="L106" s="8">
        <f t="shared" si="18"/>
        <v>96.33</v>
      </c>
      <c r="M106" s="8">
        <f t="shared" si="18"/>
        <v>30.3</v>
      </c>
      <c r="N106" s="8">
        <f t="shared" si="18"/>
        <v>2.05</v>
      </c>
    </row>
    <row r="107" spans="1:14" s="3" customFormat="1" ht="12.75">
      <c r="A107" s="8"/>
      <c r="B107" s="20" t="s">
        <v>45</v>
      </c>
      <c r="C107" s="8"/>
      <c r="D107" s="8">
        <f aca="true" t="shared" si="19" ref="D107:N107">D94+D102+D106</f>
        <v>58.55</v>
      </c>
      <c r="E107" s="8">
        <f t="shared" si="19"/>
        <v>46.93</v>
      </c>
      <c r="F107" s="8">
        <f t="shared" si="19"/>
        <v>276.42</v>
      </c>
      <c r="G107" s="8">
        <f t="shared" si="19"/>
        <v>1610.3000000000002</v>
      </c>
      <c r="H107" s="8">
        <f t="shared" si="19"/>
        <v>0.735</v>
      </c>
      <c r="I107" s="8">
        <f t="shared" si="19"/>
        <v>22.57</v>
      </c>
      <c r="J107" s="8">
        <f t="shared" si="19"/>
        <v>139.28</v>
      </c>
      <c r="K107" s="8">
        <f t="shared" si="19"/>
        <v>309.1</v>
      </c>
      <c r="L107" s="8">
        <f t="shared" si="19"/>
        <v>711.1600000000001</v>
      </c>
      <c r="M107" s="8">
        <f t="shared" si="19"/>
        <v>231.04000000000002</v>
      </c>
      <c r="N107" s="8">
        <f t="shared" si="19"/>
        <v>9.84</v>
      </c>
    </row>
    <row r="108" spans="1:14" ht="21.75" customHeight="1">
      <c r="A108" s="63" t="s">
        <v>103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</row>
    <row r="109" ht="12.75">
      <c r="B109" s="8" t="s">
        <v>21</v>
      </c>
    </row>
    <row r="110" spans="1:14" ht="12.75">
      <c r="A110" s="11" t="s">
        <v>22</v>
      </c>
      <c r="B110" s="6" t="s">
        <v>131</v>
      </c>
      <c r="C110" s="5">
        <v>200</v>
      </c>
      <c r="D110" s="5">
        <v>4.52</v>
      </c>
      <c r="E110" s="5">
        <v>4.07</v>
      </c>
      <c r="F110" s="5">
        <v>30.57</v>
      </c>
      <c r="G110" s="5">
        <v>177</v>
      </c>
      <c r="H110" s="5">
        <v>0.04</v>
      </c>
      <c r="I110" s="5">
        <v>0</v>
      </c>
      <c r="J110" s="5">
        <v>20</v>
      </c>
      <c r="K110" s="5">
        <v>10.6</v>
      </c>
      <c r="L110" s="5">
        <v>38.6</v>
      </c>
      <c r="M110" s="5">
        <v>7.9</v>
      </c>
      <c r="N110" s="5">
        <v>0.45</v>
      </c>
    </row>
    <row r="111" spans="1:14" ht="12.75">
      <c r="A111" s="15"/>
      <c r="B111" s="6" t="s">
        <v>24</v>
      </c>
      <c r="C111" s="5">
        <v>40</v>
      </c>
      <c r="D111" s="5">
        <v>3.2</v>
      </c>
      <c r="E111" s="5">
        <v>0.5</v>
      </c>
      <c r="F111" s="5">
        <v>17.1</v>
      </c>
      <c r="G111" s="5">
        <v>80.4</v>
      </c>
      <c r="H111" s="5">
        <v>0.065</v>
      </c>
      <c r="I111" s="5">
        <v>0</v>
      </c>
      <c r="J111" s="5">
        <v>0</v>
      </c>
      <c r="K111" s="5">
        <v>9.2</v>
      </c>
      <c r="L111" s="5">
        <v>0.64</v>
      </c>
      <c r="M111" s="5">
        <v>13.2</v>
      </c>
      <c r="N111" s="5">
        <v>0.8</v>
      </c>
    </row>
    <row r="112" spans="1:14" ht="12.75">
      <c r="A112" s="15" t="s">
        <v>25</v>
      </c>
      <c r="B112" s="6" t="s">
        <v>26</v>
      </c>
      <c r="C112" s="5">
        <v>200</v>
      </c>
      <c r="D112" s="5">
        <v>0.5</v>
      </c>
      <c r="E112" s="5">
        <v>0.01</v>
      </c>
      <c r="F112" s="5">
        <v>9.32</v>
      </c>
      <c r="G112" s="5">
        <v>44.4</v>
      </c>
      <c r="H112" s="5">
        <v>0</v>
      </c>
      <c r="I112" s="5">
        <v>0.03</v>
      </c>
      <c r="J112" s="5">
        <v>0</v>
      </c>
      <c r="K112" s="5">
        <v>10.7</v>
      </c>
      <c r="L112" s="5">
        <v>2.13</v>
      </c>
      <c r="M112" s="5">
        <v>1.2</v>
      </c>
      <c r="N112" s="5">
        <v>0.25</v>
      </c>
    </row>
    <row r="113" spans="1:14" s="3" customFormat="1" ht="12.75">
      <c r="A113" s="11"/>
      <c r="B113" s="6" t="s">
        <v>27</v>
      </c>
      <c r="C113" s="5">
        <v>10</v>
      </c>
      <c r="D113" s="5">
        <v>0.08</v>
      </c>
      <c r="E113" s="5">
        <v>7.3</v>
      </c>
      <c r="F113" s="5">
        <v>0.13</v>
      </c>
      <c r="G113" s="5">
        <v>66</v>
      </c>
      <c r="H113" s="5">
        <v>0.001</v>
      </c>
      <c r="I113" s="5">
        <v>0</v>
      </c>
      <c r="J113" s="5">
        <v>40</v>
      </c>
      <c r="K113" s="5">
        <v>2.42</v>
      </c>
      <c r="L113" s="5">
        <v>3</v>
      </c>
      <c r="M113" s="5">
        <v>0</v>
      </c>
      <c r="N113" s="5">
        <v>0.02</v>
      </c>
    </row>
    <row r="114" spans="1:14" s="3" customFormat="1" ht="12.75">
      <c r="A114" s="8"/>
      <c r="B114" s="20" t="s">
        <v>28</v>
      </c>
      <c r="C114" s="8"/>
      <c r="D114" s="8">
        <f aca="true" t="shared" si="20" ref="D114:N114">D110+D111+D112+D113</f>
        <v>8.299999999999999</v>
      </c>
      <c r="E114" s="8">
        <f t="shared" si="20"/>
        <v>11.879999999999999</v>
      </c>
      <c r="F114" s="8">
        <f t="shared" si="20"/>
        <v>57.120000000000005</v>
      </c>
      <c r="G114" s="8">
        <f t="shared" si="20"/>
        <v>367.79999999999995</v>
      </c>
      <c r="H114" s="8">
        <f t="shared" si="20"/>
        <v>0.10600000000000001</v>
      </c>
      <c r="I114" s="8">
        <f t="shared" si="20"/>
        <v>0.03</v>
      </c>
      <c r="J114" s="8">
        <f t="shared" si="20"/>
        <v>60</v>
      </c>
      <c r="K114" s="8">
        <f t="shared" si="20"/>
        <v>32.919999999999995</v>
      </c>
      <c r="L114" s="8">
        <f t="shared" si="20"/>
        <v>44.370000000000005</v>
      </c>
      <c r="M114" s="8">
        <f t="shared" si="20"/>
        <v>22.3</v>
      </c>
      <c r="N114" s="8">
        <f t="shared" si="20"/>
        <v>1.52</v>
      </c>
    </row>
    <row r="115" spans="1:14" s="3" customFormat="1" ht="12.75">
      <c r="A115" s="8"/>
      <c r="B115" s="8" t="s">
        <v>29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25.5">
      <c r="A116" s="18" t="s">
        <v>189</v>
      </c>
      <c r="B116" s="6" t="s">
        <v>190</v>
      </c>
      <c r="C116" s="18">
        <v>60</v>
      </c>
      <c r="D116" s="18">
        <v>0.6</v>
      </c>
      <c r="E116" s="18">
        <v>3.7</v>
      </c>
      <c r="F116" s="18">
        <v>2.23</v>
      </c>
      <c r="G116" s="18">
        <v>44.52</v>
      </c>
      <c r="H116" s="18">
        <v>0.03</v>
      </c>
      <c r="I116" s="18">
        <v>10.06</v>
      </c>
      <c r="J116" s="18">
        <v>0</v>
      </c>
      <c r="K116" s="18">
        <v>11.2</v>
      </c>
      <c r="L116" s="18">
        <v>20.76</v>
      </c>
      <c r="M116" s="18">
        <v>9.76</v>
      </c>
      <c r="N116" s="18">
        <v>44</v>
      </c>
    </row>
    <row r="117" spans="1:14" ht="12.75">
      <c r="A117" s="11" t="s">
        <v>201</v>
      </c>
      <c r="B117" s="6" t="s">
        <v>202</v>
      </c>
      <c r="C117" s="11">
        <v>200</v>
      </c>
      <c r="D117" s="5">
        <v>10.96</v>
      </c>
      <c r="E117" s="5">
        <v>8</v>
      </c>
      <c r="F117" s="5">
        <v>17.44</v>
      </c>
      <c r="G117" s="5">
        <v>182</v>
      </c>
      <c r="H117" s="5">
        <v>0.16</v>
      </c>
      <c r="I117" s="5">
        <v>18.64</v>
      </c>
      <c r="J117" s="5">
        <v>0.73</v>
      </c>
      <c r="K117" s="5">
        <v>49.04</v>
      </c>
      <c r="L117" s="5">
        <v>165.12</v>
      </c>
      <c r="M117" s="5">
        <v>24.96</v>
      </c>
      <c r="N117" s="5">
        <v>2.4</v>
      </c>
    </row>
    <row r="118" spans="1:14" ht="12.75">
      <c r="A118" s="11" t="s">
        <v>110</v>
      </c>
      <c r="B118" s="6" t="s">
        <v>111</v>
      </c>
      <c r="C118" s="5">
        <v>200</v>
      </c>
      <c r="D118" s="5">
        <v>2.44</v>
      </c>
      <c r="E118" s="5">
        <v>14.56</v>
      </c>
      <c r="F118" s="5">
        <v>15.02</v>
      </c>
      <c r="G118" s="5">
        <v>200</v>
      </c>
      <c r="H118" s="5">
        <v>0.065</v>
      </c>
      <c r="I118" s="5">
        <v>11.6</v>
      </c>
      <c r="J118" s="5">
        <v>0</v>
      </c>
      <c r="K118" s="5">
        <v>36</v>
      </c>
      <c r="L118" s="5">
        <v>0.64</v>
      </c>
      <c r="M118" s="5">
        <v>31.2</v>
      </c>
      <c r="N118" s="5">
        <v>1.06</v>
      </c>
    </row>
    <row r="119" spans="1:14" ht="12.75">
      <c r="A119" s="23" t="s">
        <v>112</v>
      </c>
      <c r="B119" s="6" t="s">
        <v>113</v>
      </c>
      <c r="C119" s="5">
        <v>100</v>
      </c>
      <c r="D119" s="5">
        <v>9.88</v>
      </c>
      <c r="E119" s="5">
        <v>17.2</v>
      </c>
      <c r="F119" s="5">
        <v>1.84</v>
      </c>
      <c r="G119" s="5">
        <v>140</v>
      </c>
      <c r="H119" s="5">
        <v>0.12</v>
      </c>
      <c r="I119" s="5">
        <v>0.02</v>
      </c>
      <c r="J119" s="5">
        <v>43</v>
      </c>
      <c r="K119" s="5">
        <v>30.1</v>
      </c>
      <c r="L119" s="5">
        <v>69.2</v>
      </c>
      <c r="M119" s="5">
        <v>9.1</v>
      </c>
      <c r="N119" s="5">
        <v>0.72</v>
      </c>
    </row>
    <row r="120" spans="1:14" ht="12.75">
      <c r="A120" s="11"/>
      <c r="B120" s="6" t="s">
        <v>24</v>
      </c>
      <c r="C120" s="5">
        <v>60</v>
      </c>
      <c r="D120" s="5">
        <v>4.8</v>
      </c>
      <c r="E120" s="5">
        <v>0.75</v>
      </c>
      <c r="F120" s="5">
        <v>25.65</v>
      </c>
      <c r="G120" s="5">
        <v>120.6</v>
      </c>
      <c r="H120" s="5">
        <v>0.1</v>
      </c>
      <c r="I120" s="5">
        <v>0</v>
      </c>
      <c r="J120" s="5">
        <v>0</v>
      </c>
      <c r="K120" s="5">
        <v>13.8</v>
      </c>
      <c r="L120" s="5">
        <v>0.96</v>
      </c>
      <c r="M120" s="5">
        <v>19.8</v>
      </c>
      <c r="N120" s="5">
        <v>1.2</v>
      </c>
    </row>
    <row r="121" spans="1:14" ht="12.75">
      <c r="A121" s="15" t="s">
        <v>25</v>
      </c>
      <c r="B121" s="6" t="s">
        <v>26</v>
      </c>
      <c r="C121" s="5">
        <v>200</v>
      </c>
      <c r="D121" s="5">
        <v>0.5</v>
      </c>
      <c r="E121" s="5">
        <v>0.01</v>
      </c>
      <c r="F121" s="5">
        <v>9.32</v>
      </c>
      <c r="G121" s="5">
        <v>44.4</v>
      </c>
      <c r="H121" s="5">
        <v>0</v>
      </c>
      <c r="I121" s="5">
        <v>0.03</v>
      </c>
      <c r="J121" s="5">
        <v>0</v>
      </c>
      <c r="K121" s="5">
        <v>10.7</v>
      </c>
      <c r="L121" s="5">
        <v>2.13</v>
      </c>
      <c r="M121" s="5">
        <v>1.2</v>
      </c>
      <c r="N121" s="5">
        <v>0.25</v>
      </c>
    </row>
    <row r="122" spans="1:14" s="3" customFormat="1" ht="12.75">
      <c r="A122" s="16"/>
      <c r="B122" s="20" t="s">
        <v>38</v>
      </c>
      <c r="C122" s="8"/>
      <c r="D122" s="8">
        <f>D116+D117+D118+D119+D120+D121</f>
        <v>29.180000000000003</v>
      </c>
      <c r="E122" s="8">
        <f aca="true" t="shared" si="21" ref="E122:N122">E116+E117+E118+E119+E120+E121</f>
        <v>44.21999999999999</v>
      </c>
      <c r="F122" s="8">
        <f t="shared" si="21"/>
        <v>71.5</v>
      </c>
      <c r="G122" s="8">
        <f t="shared" si="21"/>
        <v>731.52</v>
      </c>
      <c r="H122" s="8">
        <f t="shared" si="21"/>
        <v>0.475</v>
      </c>
      <c r="I122" s="8">
        <f t="shared" si="21"/>
        <v>40.35000000000001</v>
      </c>
      <c r="J122" s="8">
        <f t="shared" si="21"/>
        <v>43.73</v>
      </c>
      <c r="K122" s="8">
        <f t="shared" si="21"/>
        <v>150.84</v>
      </c>
      <c r="L122" s="8">
        <f t="shared" si="21"/>
        <v>258.80999999999995</v>
      </c>
      <c r="M122" s="8">
        <f t="shared" si="21"/>
        <v>96.02</v>
      </c>
      <c r="N122" s="8">
        <f t="shared" si="21"/>
        <v>49.63</v>
      </c>
    </row>
    <row r="123" spans="1:14" s="3" customFormat="1" ht="12.75">
      <c r="A123" s="16"/>
      <c r="B123" s="20" t="s">
        <v>45</v>
      </c>
      <c r="C123" s="8"/>
      <c r="D123" s="8">
        <f aca="true" t="shared" si="22" ref="D123:N123">D114+D122</f>
        <v>37.480000000000004</v>
      </c>
      <c r="E123" s="8">
        <f t="shared" si="22"/>
        <v>56.099999999999994</v>
      </c>
      <c r="F123" s="8">
        <f t="shared" si="22"/>
        <v>128.62</v>
      </c>
      <c r="G123" s="8">
        <f t="shared" si="22"/>
        <v>1099.32</v>
      </c>
      <c r="H123" s="8">
        <f t="shared" si="22"/>
        <v>0.581</v>
      </c>
      <c r="I123" s="8">
        <f t="shared" si="22"/>
        <v>40.38000000000001</v>
      </c>
      <c r="J123" s="8">
        <f t="shared" si="22"/>
        <v>103.72999999999999</v>
      </c>
      <c r="K123" s="8">
        <f t="shared" si="22"/>
        <v>183.76</v>
      </c>
      <c r="L123" s="8">
        <f t="shared" si="22"/>
        <v>303.17999999999995</v>
      </c>
      <c r="M123" s="8">
        <f t="shared" si="22"/>
        <v>118.32</v>
      </c>
      <c r="N123" s="8">
        <f t="shared" si="22"/>
        <v>51.150000000000006</v>
      </c>
    </row>
    <row r="124" spans="1:14" s="3" customFormat="1" ht="12.75" customHeight="1">
      <c r="A124" s="60" t="s">
        <v>116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</row>
    <row r="125" ht="12.75">
      <c r="B125" s="8" t="s">
        <v>21</v>
      </c>
    </row>
    <row r="126" spans="1:14" ht="12.75">
      <c r="A126" s="15" t="s">
        <v>22</v>
      </c>
      <c r="B126" s="6" t="s">
        <v>104</v>
      </c>
      <c r="C126" s="5">
        <v>200</v>
      </c>
      <c r="D126" s="5">
        <v>6.07</v>
      </c>
      <c r="E126" s="5">
        <v>6.68</v>
      </c>
      <c r="F126" s="5">
        <v>33.91</v>
      </c>
      <c r="G126" s="5">
        <v>220</v>
      </c>
      <c r="H126" s="5">
        <v>0.17</v>
      </c>
      <c r="I126" s="5">
        <v>0</v>
      </c>
      <c r="J126" s="5">
        <v>20</v>
      </c>
      <c r="K126" s="5">
        <v>33.8</v>
      </c>
      <c r="L126" s="5">
        <v>172.7</v>
      </c>
      <c r="M126" s="5">
        <v>56.9</v>
      </c>
      <c r="N126" s="5">
        <v>1.94</v>
      </c>
    </row>
    <row r="127" spans="1:14" ht="12.75">
      <c r="A127" s="15"/>
      <c r="B127" s="6" t="s">
        <v>24</v>
      </c>
      <c r="C127" s="5">
        <v>40</v>
      </c>
      <c r="D127" s="5">
        <v>3.2</v>
      </c>
      <c r="E127" s="5">
        <v>0.5</v>
      </c>
      <c r="F127" s="5">
        <v>17.1</v>
      </c>
      <c r="G127" s="5">
        <v>80.4</v>
      </c>
      <c r="H127" s="5">
        <v>0.065</v>
      </c>
      <c r="I127" s="5">
        <v>0</v>
      </c>
      <c r="J127" s="5">
        <v>0</v>
      </c>
      <c r="K127" s="5">
        <v>9.2</v>
      </c>
      <c r="L127" s="5">
        <v>0.64</v>
      </c>
      <c r="M127" s="5">
        <v>13.2</v>
      </c>
      <c r="N127" s="5">
        <v>0.8</v>
      </c>
    </row>
    <row r="128" spans="1:14" ht="12.75">
      <c r="A128" s="15" t="s">
        <v>25</v>
      </c>
      <c r="B128" s="6" t="s">
        <v>26</v>
      </c>
      <c r="C128" s="5">
        <v>200</v>
      </c>
      <c r="D128" s="5">
        <v>0.5</v>
      </c>
      <c r="E128" s="5">
        <v>0.01</v>
      </c>
      <c r="F128" s="5">
        <v>9.32</v>
      </c>
      <c r="G128" s="5">
        <v>44.4</v>
      </c>
      <c r="H128" s="5">
        <v>0</v>
      </c>
      <c r="I128" s="5">
        <v>0.03</v>
      </c>
      <c r="J128" s="5">
        <v>0</v>
      </c>
      <c r="K128" s="5">
        <v>10.7</v>
      </c>
      <c r="L128" s="5">
        <v>2.13</v>
      </c>
      <c r="M128" s="5">
        <v>1.2</v>
      </c>
      <c r="N128" s="5">
        <v>0.25</v>
      </c>
    </row>
    <row r="129" spans="1:14" ht="12.75">
      <c r="A129" s="11"/>
      <c r="B129" s="6" t="s">
        <v>105</v>
      </c>
      <c r="C129" s="5">
        <v>12</v>
      </c>
      <c r="D129" s="5">
        <v>3.15</v>
      </c>
      <c r="E129" s="5">
        <v>14.4</v>
      </c>
      <c r="F129" s="5">
        <v>0</v>
      </c>
      <c r="G129" s="5">
        <v>50.9</v>
      </c>
      <c r="H129" s="5">
        <v>0</v>
      </c>
      <c r="I129" s="5">
        <v>0.08</v>
      </c>
      <c r="J129" s="5">
        <v>25.2</v>
      </c>
      <c r="K129" s="5">
        <v>120</v>
      </c>
      <c r="L129" s="5">
        <v>7.2</v>
      </c>
      <c r="M129" s="5">
        <v>6.6</v>
      </c>
      <c r="N129" s="5">
        <v>0.08</v>
      </c>
    </row>
    <row r="130" spans="1:14" s="3" customFormat="1" ht="12.75">
      <c r="A130" s="8"/>
      <c r="B130" s="20" t="s">
        <v>28</v>
      </c>
      <c r="C130" s="8"/>
      <c r="D130" s="8">
        <f aca="true" t="shared" si="23" ref="D130:N130">D126+D127+D128+D129</f>
        <v>12.92</v>
      </c>
      <c r="E130" s="8">
        <f t="shared" si="23"/>
        <v>21.59</v>
      </c>
      <c r="F130" s="8">
        <f t="shared" si="23"/>
        <v>60.33</v>
      </c>
      <c r="G130" s="8">
        <f t="shared" si="23"/>
        <v>395.69999999999993</v>
      </c>
      <c r="H130" s="8">
        <f t="shared" si="23"/>
        <v>0.23500000000000001</v>
      </c>
      <c r="I130" s="8">
        <f t="shared" si="23"/>
        <v>0.11</v>
      </c>
      <c r="J130" s="8">
        <f t="shared" si="23"/>
        <v>45.2</v>
      </c>
      <c r="K130" s="8">
        <f t="shared" si="23"/>
        <v>173.7</v>
      </c>
      <c r="L130" s="8">
        <f t="shared" si="23"/>
        <v>182.66999999999996</v>
      </c>
      <c r="M130" s="8">
        <f t="shared" si="23"/>
        <v>77.89999999999999</v>
      </c>
      <c r="N130" s="8">
        <f t="shared" si="23"/>
        <v>3.0700000000000003</v>
      </c>
    </row>
    <row r="131" ht="12.75">
      <c r="B131" s="8" t="s">
        <v>29</v>
      </c>
    </row>
    <row r="132" spans="1:14" ht="12.75">
      <c r="A132" s="18"/>
      <c r="B132" s="6" t="s">
        <v>192</v>
      </c>
      <c r="C132" s="18">
        <v>60</v>
      </c>
      <c r="D132" s="18">
        <v>0.36</v>
      </c>
      <c r="E132" s="18">
        <v>0.12</v>
      </c>
      <c r="F132" s="18">
        <v>2.52</v>
      </c>
      <c r="G132" s="18">
        <v>11.94</v>
      </c>
      <c r="H132" s="18">
        <v>0.04</v>
      </c>
      <c r="I132" s="18">
        <v>15</v>
      </c>
      <c r="J132" s="18">
        <v>120</v>
      </c>
      <c r="K132" s="18">
        <v>8.4</v>
      </c>
      <c r="L132" s="18">
        <v>15.6</v>
      </c>
      <c r="M132" s="18">
        <v>12</v>
      </c>
      <c r="N132" s="18">
        <v>0.54</v>
      </c>
    </row>
    <row r="133" spans="1:14" ht="25.5">
      <c r="A133" s="11" t="s">
        <v>108</v>
      </c>
      <c r="B133" s="6" t="s">
        <v>109</v>
      </c>
      <c r="C133" s="11">
        <v>200</v>
      </c>
      <c r="D133" s="5">
        <v>10.96</v>
      </c>
      <c r="E133" s="5">
        <v>8</v>
      </c>
      <c r="F133" s="5">
        <v>17.44</v>
      </c>
      <c r="G133" s="5">
        <v>182</v>
      </c>
      <c r="H133" s="5">
        <v>0.16</v>
      </c>
      <c r="I133" s="5">
        <v>18.64</v>
      </c>
      <c r="J133" s="5">
        <v>0.73</v>
      </c>
      <c r="K133" s="5">
        <v>49.04</v>
      </c>
      <c r="L133" s="5">
        <v>165.12</v>
      </c>
      <c r="M133" s="5">
        <v>24.96</v>
      </c>
      <c r="N133" s="5">
        <v>2.4</v>
      </c>
    </row>
    <row r="134" spans="1:14" ht="12.75">
      <c r="A134" s="15" t="s">
        <v>153</v>
      </c>
      <c r="B134" s="6" t="s">
        <v>203</v>
      </c>
      <c r="C134" s="5">
        <v>200</v>
      </c>
      <c r="D134" s="5">
        <v>4.8</v>
      </c>
      <c r="E134" s="5">
        <v>5.77</v>
      </c>
      <c r="F134" s="5">
        <v>50.05</v>
      </c>
      <c r="G134" s="5">
        <v>271.4</v>
      </c>
      <c r="H134" s="5">
        <v>0.04</v>
      </c>
      <c r="I134" s="5">
        <v>0</v>
      </c>
      <c r="J134" s="5">
        <v>7.1</v>
      </c>
      <c r="K134" s="5">
        <v>28</v>
      </c>
      <c r="L134" s="5">
        <v>103.9</v>
      </c>
      <c r="M134" s="5">
        <v>33.94</v>
      </c>
      <c r="N134" s="5">
        <v>0.69</v>
      </c>
    </row>
    <row r="135" spans="1:14" s="4" customFormat="1" ht="12.75">
      <c r="A135" s="24" t="s">
        <v>204</v>
      </c>
      <c r="B135" s="22" t="s">
        <v>205</v>
      </c>
      <c r="C135" s="21" t="s">
        <v>206</v>
      </c>
      <c r="D135" s="21">
        <v>4.17</v>
      </c>
      <c r="E135" s="21">
        <v>10.9</v>
      </c>
      <c r="F135" s="21">
        <v>10.5</v>
      </c>
      <c r="G135" s="21">
        <v>157.48</v>
      </c>
      <c r="H135" s="21">
        <v>0.04</v>
      </c>
      <c r="I135" s="21">
        <v>0.37</v>
      </c>
      <c r="J135" s="21">
        <v>0.08</v>
      </c>
      <c r="K135" s="21">
        <v>45.81</v>
      </c>
      <c r="L135" s="21">
        <v>67.07</v>
      </c>
      <c r="M135" s="21">
        <v>7.9</v>
      </c>
      <c r="N135" s="21">
        <v>0.57</v>
      </c>
    </row>
    <row r="136" spans="1:14" ht="12.75">
      <c r="A136" s="15" t="s">
        <v>207</v>
      </c>
      <c r="B136" s="6" t="s">
        <v>208</v>
      </c>
      <c r="C136" s="5">
        <v>30</v>
      </c>
      <c r="D136" s="5">
        <v>0.5700000000000001</v>
      </c>
      <c r="E136" s="5">
        <v>1.76</v>
      </c>
      <c r="F136" s="5">
        <v>2.39</v>
      </c>
      <c r="G136" s="5">
        <v>27.7</v>
      </c>
      <c r="H136" s="5">
        <v>0.008</v>
      </c>
      <c r="I136" s="5">
        <v>0.69</v>
      </c>
      <c r="J136" s="5">
        <v>10.35</v>
      </c>
      <c r="K136" s="5">
        <v>10.1</v>
      </c>
      <c r="L136" s="5">
        <v>11.39</v>
      </c>
      <c r="M136" s="5">
        <v>3.6</v>
      </c>
      <c r="N136" s="5">
        <v>0.16</v>
      </c>
    </row>
    <row r="137" spans="1:14" ht="12.75">
      <c r="A137" s="11"/>
      <c r="B137" s="6" t="s">
        <v>24</v>
      </c>
      <c r="C137" s="5">
        <v>60</v>
      </c>
      <c r="D137" s="5">
        <v>4.8</v>
      </c>
      <c r="E137" s="5">
        <v>0.75</v>
      </c>
      <c r="F137" s="5">
        <v>25.65</v>
      </c>
      <c r="G137" s="5">
        <v>120.6</v>
      </c>
      <c r="H137" s="5">
        <v>0.1</v>
      </c>
      <c r="I137" s="5">
        <v>0</v>
      </c>
      <c r="J137" s="5">
        <v>0</v>
      </c>
      <c r="K137" s="5">
        <v>13.8</v>
      </c>
      <c r="L137" s="5">
        <v>0.96</v>
      </c>
      <c r="M137" s="5">
        <v>19.8</v>
      </c>
      <c r="N137" s="5">
        <v>1.2</v>
      </c>
    </row>
    <row r="138" spans="1:14" ht="12.75">
      <c r="A138" s="15" t="s">
        <v>25</v>
      </c>
      <c r="B138" s="6" t="s">
        <v>26</v>
      </c>
      <c r="C138" s="5">
        <v>200</v>
      </c>
      <c r="D138" s="5">
        <v>0.5</v>
      </c>
      <c r="E138" s="5">
        <v>0.01</v>
      </c>
      <c r="F138" s="5">
        <v>9.32</v>
      </c>
      <c r="G138" s="5">
        <v>44.4</v>
      </c>
      <c r="H138" s="5">
        <v>0</v>
      </c>
      <c r="I138" s="5">
        <v>0.03</v>
      </c>
      <c r="J138" s="5">
        <v>0</v>
      </c>
      <c r="K138" s="5">
        <v>10.7</v>
      </c>
      <c r="L138" s="5">
        <v>2.13</v>
      </c>
      <c r="M138" s="5">
        <v>1.2</v>
      </c>
      <c r="N138" s="5">
        <v>0.25</v>
      </c>
    </row>
    <row r="139" spans="1:14" s="3" customFormat="1" ht="12.75">
      <c r="A139" s="8"/>
      <c r="B139" s="20" t="s">
        <v>38</v>
      </c>
      <c r="C139" s="8"/>
      <c r="D139" s="8">
        <f aca="true" t="shared" si="24" ref="D139:N139">D132+D133+D134+D135+D136+D137+D138</f>
        <v>26.16</v>
      </c>
      <c r="E139" s="8">
        <f t="shared" si="24"/>
        <v>27.310000000000002</v>
      </c>
      <c r="F139" s="8">
        <f t="shared" si="24"/>
        <v>117.86999999999998</v>
      </c>
      <c r="G139" s="8">
        <f t="shared" si="24"/>
        <v>815.52</v>
      </c>
      <c r="H139" s="8">
        <f t="shared" si="24"/>
        <v>0.388</v>
      </c>
      <c r="I139" s="8">
        <f t="shared" si="24"/>
        <v>34.73</v>
      </c>
      <c r="J139" s="8">
        <f t="shared" si="24"/>
        <v>138.26</v>
      </c>
      <c r="K139" s="8">
        <f t="shared" si="24"/>
        <v>165.85</v>
      </c>
      <c r="L139" s="8">
        <f t="shared" si="24"/>
        <v>366.16999999999996</v>
      </c>
      <c r="M139" s="8">
        <f t="shared" si="24"/>
        <v>103.4</v>
      </c>
      <c r="N139" s="8">
        <f t="shared" si="24"/>
        <v>5.8100000000000005</v>
      </c>
    </row>
    <row r="140" spans="1:2" ht="12.75">
      <c r="A140" s="15"/>
      <c r="B140" s="8" t="s">
        <v>39</v>
      </c>
    </row>
    <row r="141" spans="1:14" s="3" customFormat="1" ht="12.75">
      <c r="A141" s="15" t="s">
        <v>157</v>
      </c>
      <c r="B141" s="6" t="s">
        <v>158</v>
      </c>
      <c r="C141" s="5">
        <v>100</v>
      </c>
      <c r="D141" s="5">
        <v>6.18</v>
      </c>
      <c r="E141" s="5">
        <v>3.22</v>
      </c>
      <c r="F141" s="5">
        <v>55.32</v>
      </c>
      <c r="G141" s="5">
        <v>275</v>
      </c>
      <c r="H141" s="5">
        <v>0.11</v>
      </c>
      <c r="I141" s="5">
        <v>0.08</v>
      </c>
      <c r="J141" s="5">
        <v>17</v>
      </c>
      <c r="K141" s="5">
        <v>19.5</v>
      </c>
      <c r="L141" s="5">
        <v>61.4</v>
      </c>
      <c r="M141" s="5">
        <v>24.1</v>
      </c>
      <c r="N141" s="5">
        <v>1.39</v>
      </c>
    </row>
    <row r="142" spans="1:14" ht="12.75">
      <c r="A142" s="15"/>
      <c r="B142" s="6" t="s">
        <v>59</v>
      </c>
      <c r="C142" s="5">
        <v>100</v>
      </c>
      <c r="D142" s="5">
        <v>0.4</v>
      </c>
      <c r="E142" s="5">
        <v>0.4</v>
      </c>
      <c r="F142" s="5">
        <v>9.8</v>
      </c>
      <c r="G142" s="5">
        <v>44.3</v>
      </c>
      <c r="H142" s="5">
        <v>0.03</v>
      </c>
      <c r="I142" s="5">
        <v>10</v>
      </c>
      <c r="J142" s="5">
        <v>0</v>
      </c>
      <c r="K142" s="5">
        <v>16</v>
      </c>
      <c r="L142" s="5">
        <v>11</v>
      </c>
      <c r="M142" s="5">
        <v>9</v>
      </c>
      <c r="N142" s="5">
        <v>2.2</v>
      </c>
    </row>
    <row r="143" spans="1:14" ht="12.75">
      <c r="A143" s="15" t="s">
        <v>25</v>
      </c>
      <c r="B143" s="6" t="s">
        <v>26</v>
      </c>
      <c r="C143" s="5">
        <v>200</v>
      </c>
      <c r="D143" s="5">
        <v>0.5</v>
      </c>
      <c r="E143" s="5">
        <v>0.01</v>
      </c>
      <c r="F143" s="5">
        <v>9.32</v>
      </c>
      <c r="G143" s="5">
        <v>44.4</v>
      </c>
      <c r="H143" s="5">
        <v>0</v>
      </c>
      <c r="I143" s="5">
        <v>0.03</v>
      </c>
      <c r="J143" s="5">
        <v>0</v>
      </c>
      <c r="K143" s="5">
        <v>10.7</v>
      </c>
      <c r="L143" s="5">
        <v>2.13</v>
      </c>
      <c r="M143" s="5">
        <v>1.2</v>
      </c>
      <c r="N143" s="5">
        <v>0.25</v>
      </c>
    </row>
    <row r="144" spans="1:14" s="3" customFormat="1" ht="12.75">
      <c r="A144" s="8"/>
      <c r="B144" s="20" t="s">
        <v>44</v>
      </c>
      <c r="C144" s="8"/>
      <c r="D144" s="8">
        <f aca="true" t="shared" si="25" ref="D144:N144">D141+D143+D142</f>
        <v>7.08</v>
      </c>
      <c r="E144" s="8">
        <f t="shared" si="25"/>
        <v>3.63</v>
      </c>
      <c r="F144" s="8">
        <f t="shared" si="25"/>
        <v>74.44</v>
      </c>
      <c r="G144" s="8">
        <f t="shared" si="25"/>
        <v>363.7</v>
      </c>
      <c r="H144" s="8">
        <f t="shared" si="25"/>
        <v>0.14</v>
      </c>
      <c r="I144" s="8">
        <f t="shared" si="25"/>
        <v>10.11</v>
      </c>
      <c r="J144" s="8">
        <f t="shared" si="25"/>
        <v>17</v>
      </c>
      <c r="K144" s="8">
        <f t="shared" si="25"/>
        <v>46.2</v>
      </c>
      <c r="L144" s="8">
        <f t="shared" si="25"/>
        <v>74.53</v>
      </c>
      <c r="M144" s="8">
        <f t="shared" si="25"/>
        <v>34.3</v>
      </c>
      <c r="N144" s="8">
        <f t="shared" si="25"/>
        <v>3.84</v>
      </c>
    </row>
    <row r="145" spans="1:14" s="3" customFormat="1" ht="12.75">
      <c r="A145" s="8"/>
      <c r="B145" s="20" t="s">
        <v>45</v>
      </c>
      <c r="C145" s="8"/>
      <c r="D145" s="8">
        <f aca="true" t="shared" si="26" ref="D145:N145">D130+D139+D144</f>
        <v>46.16</v>
      </c>
      <c r="E145" s="8">
        <f t="shared" si="26"/>
        <v>52.53000000000001</v>
      </c>
      <c r="F145" s="8">
        <f t="shared" si="26"/>
        <v>252.64</v>
      </c>
      <c r="G145" s="8">
        <f t="shared" si="26"/>
        <v>1574.9199999999998</v>
      </c>
      <c r="H145" s="8">
        <f t="shared" si="26"/>
        <v>0.763</v>
      </c>
      <c r="I145" s="8">
        <f t="shared" si="26"/>
        <v>44.949999999999996</v>
      </c>
      <c r="J145" s="8">
        <f t="shared" si="26"/>
        <v>200.45999999999998</v>
      </c>
      <c r="K145" s="8">
        <f t="shared" si="26"/>
        <v>385.74999999999994</v>
      </c>
      <c r="L145" s="8">
        <f t="shared" si="26"/>
        <v>623.3699999999999</v>
      </c>
      <c r="M145" s="8">
        <f t="shared" si="26"/>
        <v>215.60000000000002</v>
      </c>
      <c r="N145" s="8">
        <f t="shared" si="26"/>
        <v>12.72</v>
      </c>
    </row>
    <row r="146" spans="1:14" ht="22.5" customHeight="1">
      <c r="A146" s="60" t="s">
        <v>130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</row>
    <row r="147" ht="12.75">
      <c r="B147" s="8" t="s">
        <v>21</v>
      </c>
    </row>
    <row r="148" spans="1:14" ht="12.75">
      <c r="A148" s="15" t="s">
        <v>22</v>
      </c>
      <c r="B148" s="6" t="s">
        <v>209</v>
      </c>
      <c r="C148" s="5">
        <v>200</v>
      </c>
      <c r="D148" s="5">
        <v>5.39</v>
      </c>
      <c r="E148" s="5">
        <v>0.6000000000000001</v>
      </c>
      <c r="F148" s="5">
        <v>38.21</v>
      </c>
      <c r="G148" s="5">
        <v>180</v>
      </c>
      <c r="H148" s="5">
        <v>0.85</v>
      </c>
      <c r="I148" s="5">
        <v>0.1</v>
      </c>
      <c r="J148" s="5">
        <v>2.45</v>
      </c>
      <c r="K148" s="5">
        <v>30</v>
      </c>
      <c r="L148" s="5">
        <v>87.9</v>
      </c>
      <c r="M148" s="5">
        <v>33.3</v>
      </c>
      <c r="N148" s="5">
        <v>1.78</v>
      </c>
    </row>
    <row r="149" spans="1:14" ht="12.75">
      <c r="A149" s="11"/>
      <c r="B149" s="6" t="s">
        <v>24</v>
      </c>
      <c r="C149" s="5">
        <v>40</v>
      </c>
      <c r="D149" s="5">
        <v>3.2</v>
      </c>
      <c r="E149" s="5">
        <v>0.5</v>
      </c>
      <c r="F149" s="5">
        <v>17.1</v>
      </c>
      <c r="G149" s="5">
        <v>80.4</v>
      </c>
      <c r="H149" s="5">
        <v>0.065</v>
      </c>
      <c r="I149" s="5">
        <v>0</v>
      </c>
      <c r="J149" s="5">
        <v>0</v>
      </c>
      <c r="K149" s="5">
        <v>9.2</v>
      </c>
      <c r="L149" s="5">
        <v>0.64</v>
      </c>
      <c r="M149" s="5">
        <v>13.2</v>
      </c>
      <c r="N149" s="5">
        <v>0.8</v>
      </c>
    </row>
    <row r="150" spans="1:14" ht="12.75">
      <c r="A150" s="15" t="s">
        <v>25</v>
      </c>
      <c r="B150" s="6" t="s">
        <v>26</v>
      </c>
      <c r="C150" s="5">
        <v>200</v>
      </c>
      <c r="D150" s="5">
        <v>0.5</v>
      </c>
      <c r="E150" s="5">
        <v>0.01</v>
      </c>
      <c r="F150" s="5">
        <v>9.32</v>
      </c>
      <c r="G150" s="5">
        <v>44.4</v>
      </c>
      <c r="H150" s="5">
        <v>0</v>
      </c>
      <c r="I150" s="5">
        <v>0.03</v>
      </c>
      <c r="J150" s="5">
        <v>0</v>
      </c>
      <c r="K150" s="5">
        <v>10.7</v>
      </c>
      <c r="L150" s="5">
        <v>2.13</v>
      </c>
      <c r="M150" s="5">
        <v>1.2</v>
      </c>
      <c r="N150" s="5">
        <v>0.25</v>
      </c>
    </row>
    <row r="151" spans="1:14" s="3" customFormat="1" ht="12.75">
      <c r="A151" s="11"/>
      <c r="B151" s="6" t="s">
        <v>27</v>
      </c>
      <c r="C151" s="5">
        <v>10</v>
      </c>
      <c r="D151" s="5">
        <v>0.08</v>
      </c>
      <c r="E151" s="5">
        <v>7.3</v>
      </c>
      <c r="F151" s="5">
        <v>0.13</v>
      </c>
      <c r="G151" s="5">
        <v>66</v>
      </c>
      <c r="H151" s="5">
        <v>0.001</v>
      </c>
      <c r="I151" s="5">
        <v>0</v>
      </c>
      <c r="J151" s="5">
        <v>40</v>
      </c>
      <c r="K151" s="5">
        <v>2.42</v>
      </c>
      <c r="L151" s="5">
        <v>3</v>
      </c>
      <c r="M151" s="5">
        <v>0</v>
      </c>
      <c r="N151" s="5">
        <v>0.02</v>
      </c>
    </row>
    <row r="152" spans="1:14" s="2" customFormat="1" ht="12.75">
      <c r="A152" s="16"/>
      <c r="B152" s="17" t="s">
        <v>28</v>
      </c>
      <c r="C152" s="16"/>
      <c r="D152" s="16">
        <f>D148+D149+D150+D151</f>
        <v>9.17</v>
      </c>
      <c r="E152" s="16">
        <f aca="true" t="shared" si="27" ref="E152:N152">E148+E149+E150+E151</f>
        <v>8.41</v>
      </c>
      <c r="F152" s="16">
        <f t="shared" si="27"/>
        <v>64.75999999999999</v>
      </c>
      <c r="G152" s="16">
        <f t="shared" si="27"/>
        <v>370.79999999999995</v>
      </c>
      <c r="H152" s="16">
        <f t="shared" si="27"/>
        <v>0.916</v>
      </c>
      <c r="I152" s="16">
        <f t="shared" si="27"/>
        <v>0.13</v>
      </c>
      <c r="J152" s="16">
        <f t="shared" si="27"/>
        <v>42.45</v>
      </c>
      <c r="K152" s="16">
        <f t="shared" si="27"/>
        <v>52.32000000000001</v>
      </c>
      <c r="L152" s="16">
        <f t="shared" si="27"/>
        <v>93.67</v>
      </c>
      <c r="M152" s="16">
        <f t="shared" si="27"/>
        <v>47.7</v>
      </c>
      <c r="N152" s="16">
        <f t="shared" si="27"/>
        <v>2.85</v>
      </c>
    </row>
    <row r="153" spans="1:2" ht="12.75">
      <c r="A153" s="15"/>
      <c r="B153" s="8" t="s">
        <v>29</v>
      </c>
    </row>
    <row r="154" spans="1:14" ht="12.75">
      <c r="A154" s="18" t="s">
        <v>195</v>
      </c>
      <c r="B154" s="6" t="s">
        <v>196</v>
      </c>
      <c r="C154" s="18">
        <v>60</v>
      </c>
      <c r="D154" s="18">
        <v>0.36</v>
      </c>
      <c r="E154" s="18">
        <v>4.26</v>
      </c>
      <c r="F154" s="18">
        <v>1.8</v>
      </c>
      <c r="G154" s="18">
        <v>47.4</v>
      </c>
      <c r="H154" s="18">
        <v>0.01</v>
      </c>
      <c r="I154" s="18">
        <v>6</v>
      </c>
      <c r="J154" s="18">
        <v>0.14</v>
      </c>
      <c r="K154" s="18">
        <v>15.66</v>
      </c>
      <c r="L154" s="18">
        <v>19.2</v>
      </c>
      <c r="M154" s="18">
        <v>7.44</v>
      </c>
      <c r="N154" s="18">
        <v>0.31</v>
      </c>
    </row>
    <row r="155" spans="1:14" ht="25.5">
      <c r="A155" s="11" t="s">
        <v>120</v>
      </c>
      <c r="B155" s="6" t="s">
        <v>121</v>
      </c>
      <c r="C155" s="11">
        <v>200</v>
      </c>
      <c r="D155" s="5">
        <v>2.11</v>
      </c>
      <c r="E155" s="5">
        <v>3.92</v>
      </c>
      <c r="F155" s="5">
        <v>7.6</v>
      </c>
      <c r="G155" s="5">
        <v>73.95</v>
      </c>
      <c r="H155" s="5">
        <v>1.89</v>
      </c>
      <c r="I155" s="5">
        <v>15.05</v>
      </c>
      <c r="J155" s="5">
        <v>0</v>
      </c>
      <c r="K155" s="5">
        <v>46.83</v>
      </c>
      <c r="L155" s="5">
        <v>224.1</v>
      </c>
      <c r="M155" s="5">
        <v>27.66</v>
      </c>
      <c r="N155" s="5">
        <v>0.7</v>
      </c>
    </row>
    <row r="156" spans="1:14" ht="12.75">
      <c r="A156" s="11" t="s">
        <v>122</v>
      </c>
      <c r="B156" s="6" t="s">
        <v>123</v>
      </c>
      <c r="C156" s="5">
        <v>200</v>
      </c>
      <c r="D156" s="5">
        <v>4.67</v>
      </c>
      <c r="E156" s="5">
        <v>5.47</v>
      </c>
      <c r="F156" s="5">
        <v>31.33</v>
      </c>
      <c r="G156" s="5">
        <v>226</v>
      </c>
      <c r="H156" s="5">
        <v>0.14</v>
      </c>
      <c r="I156" s="5">
        <v>0</v>
      </c>
      <c r="J156" s="5">
        <v>0.14</v>
      </c>
      <c r="K156" s="5">
        <v>18.2</v>
      </c>
      <c r="L156" s="5">
        <v>67</v>
      </c>
      <c r="M156" s="5">
        <v>11.3</v>
      </c>
      <c r="N156" s="5">
        <v>1.16</v>
      </c>
    </row>
    <row r="157" spans="1:14" ht="12.75">
      <c r="A157" s="23" t="s">
        <v>124</v>
      </c>
      <c r="B157" s="6" t="s">
        <v>125</v>
      </c>
      <c r="C157" s="5">
        <v>120</v>
      </c>
      <c r="D157" s="5">
        <v>15.42</v>
      </c>
      <c r="E157" s="5">
        <v>12.41</v>
      </c>
      <c r="F157" s="5">
        <v>3.96</v>
      </c>
      <c r="G157" s="5">
        <v>189</v>
      </c>
      <c r="H157" s="5">
        <v>0.04</v>
      </c>
      <c r="I157" s="5">
        <v>0.6000000000000001</v>
      </c>
      <c r="J157" s="5">
        <v>16</v>
      </c>
      <c r="K157" s="5">
        <v>29.2</v>
      </c>
      <c r="L157" s="5">
        <v>124.2</v>
      </c>
      <c r="M157" s="5">
        <v>27.2</v>
      </c>
      <c r="N157" s="5">
        <v>1.15</v>
      </c>
    </row>
    <row r="158" spans="1:14" ht="12.75">
      <c r="A158" s="11"/>
      <c r="B158" s="6" t="s">
        <v>24</v>
      </c>
      <c r="C158" s="5">
        <v>60</v>
      </c>
      <c r="D158" s="5">
        <v>4.8</v>
      </c>
      <c r="E158" s="5">
        <v>0.75</v>
      </c>
      <c r="F158" s="5">
        <v>25.65</v>
      </c>
      <c r="G158" s="5">
        <v>120.6</v>
      </c>
      <c r="H158" s="5">
        <v>0.1</v>
      </c>
      <c r="I158" s="5">
        <v>0</v>
      </c>
      <c r="J158" s="5">
        <v>0</v>
      </c>
      <c r="K158" s="5">
        <v>13.8</v>
      </c>
      <c r="L158" s="5">
        <v>0.96</v>
      </c>
      <c r="M158" s="5">
        <v>19.8</v>
      </c>
      <c r="N158" s="5">
        <v>1.2</v>
      </c>
    </row>
    <row r="159" spans="1:14" ht="12.75">
      <c r="A159" s="11" t="s">
        <v>36</v>
      </c>
      <c r="B159" s="6" t="s">
        <v>37</v>
      </c>
      <c r="C159" s="5">
        <v>200</v>
      </c>
      <c r="D159" s="5">
        <v>0.13</v>
      </c>
      <c r="E159" s="5">
        <v>0.02</v>
      </c>
      <c r="F159" s="5">
        <v>11.33</v>
      </c>
      <c r="G159" s="5">
        <v>45.6</v>
      </c>
      <c r="H159" s="5">
        <v>0</v>
      </c>
      <c r="I159" s="5">
        <v>3.14</v>
      </c>
      <c r="J159" s="5">
        <v>0</v>
      </c>
      <c r="K159" s="5">
        <v>14.22</v>
      </c>
      <c r="L159" s="5">
        <v>4.44</v>
      </c>
      <c r="M159" s="5">
        <v>2.44</v>
      </c>
      <c r="N159" s="5">
        <v>0.36</v>
      </c>
    </row>
    <row r="160" spans="1:14" s="2" customFormat="1" ht="12.75">
      <c r="A160" s="16"/>
      <c r="B160" s="17" t="s">
        <v>38</v>
      </c>
      <c r="C160" s="16"/>
      <c r="D160" s="16">
        <f aca="true" t="shared" si="28" ref="D160:N160">D154+D155+D156+D157+D158+D159</f>
        <v>27.49</v>
      </c>
      <c r="E160" s="16">
        <f t="shared" si="28"/>
        <v>26.83</v>
      </c>
      <c r="F160" s="16">
        <f t="shared" si="28"/>
        <v>81.67</v>
      </c>
      <c r="G160" s="16">
        <f t="shared" si="28"/>
        <v>702.5500000000001</v>
      </c>
      <c r="H160" s="16">
        <f t="shared" si="28"/>
        <v>2.18</v>
      </c>
      <c r="I160" s="16">
        <f t="shared" si="28"/>
        <v>24.790000000000003</v>
      </c>
      <c r="J160" s="16">
        <f t="shared" si="28"/>
        <v>16.28</v>
      </c>
      <c r="K160" s="16">
        <f t="shared" si="28"/>
        <v>137.91</v>
      </c>
      <c r="L160" s="16">
        <f t="shared" si="28"/>
        <v>439.8999999999999</v>
      </c>
      <c r="M160" s="16">
        <f t="shared" si="28"/>
        <v>95.84</v>
      </c>
      <c r="N160" s="16">
        <f t="shared" si="28"/>
        <v>4.88</v>
      </c>
    </row>
    <row r="161" ht="12.75">
      <c r="B161" s="8" t="s">
        <v>39</v>
      </c>
    </row>
    <row r="162" spans="1:14" ht="12.75">
      <c r="A162" s="11" t="s">
        <v>86</v>
      </c>
      <c r="B162" s="6" t="s">
        <v>126</v>
      </c>
      <c r="C162" s="5" t="s">
        <v>127</v>
      </c>
      <c r="D162" s="5">
        <v>9.78</v>
      </c>
      <c r="E162" s="5">
        <v>5.55</v>
      </c>
      <c r="F162" s="5">
        <v>60.69</v>
      </c>
      <c r="G162" s="5">
        <v>333</v>
      </c>
      <c r="H162" s="5">
        <v>0.18</v>
      </c>
      <c r="I162" s="5">
        <v>0.15</v>
      </c>
      <c r="J162" s="5">
        <v>36</v>
      </c>
      <c r="K162" s="5">
        <v>125.1</v>
      </c>
      <c r="L162" s="5">
        <v>160.2</v>
      </c>
      <c r="M162" s="5">
        <v>38.1</v>
      </c>
      <c r="N162" s="5">
        <v>1.65</v>
      </c>
    </row>
    <row r="163" spans="1:14" ht="12.75">
      <c r="A163" s="15"/>
      <c r="B163" s="6" t="s">
        <v>59</v>
      </c>
      <c r="C163" s="5">
        <v>100</v>
      </c>
      <c r="D163" s="5">
        <v>0.4</v>
      </c>
      <c r="E163" s="5">
        <v>0.4</v>
      </c>
      <c r="F163" s="5">
        <v>9.8</v>
      </c>
      <c r="G163" s="5">
        <v>44.3</v>
      </c>
      <c r="H163" s="5">
        <v>0.03</v>
      </c>
      <c r="I163" s="5">
        <v>10</v>
      </c>
      <c r="J163" s="5">
        <v>0</v>
      </c>
      <c r="K163" s="5">
        <v>16</v>
      </c>
      <c r="L163" s="5">
        <v>11</v>
      </c>
      <c r="M163" s="5">
        <v>9</v>
      </c>
      <c r="N163" s="5">
        <v>2.2</v>
      </c>
    </row>
    <row r="164" spans="1:14" ht="12.75">
      <c r="A164" s="11" t="s">
        <v>128</v>
      </c>
      <c r="B164" s="6" t="s">
        <v>129</v>
      </c>
      <c r="C164" s="5">
        <v>200</v>
      </c>
      <c r="D164" s="5">
        <v>0.1</v>
      </c>
      <c r="E164" s="5">
        <v>0</v>
      </c>
      <c r="F164" s="5">
        <v>25.5</v>
      </c>
      <c r="G164" s="5">
        <v>96</v>
      </c>
      <c r="H164" s="5">
        <v>0.01</v>
      </c>
      <c r="I164" s="5">
        <v>13.2</v>
      </c>
      <c r="J164" s="5">
        <v>0</v>
      </c>
      <c r="K164" s="5">
        <v>7.96</v>
      </c>
      <c r="L164" s="5">
        <v>5.06</v>
      </c>
      <c r="M164" s="5">
        <v>2.86</v>
      </c>
      <c r="N164" s="5">
        <v>0.14</v>
      </c>
    </row>
    <row r="165" spans="1:14" s="2" customFormat="1" ht="12.75">
      <c r="A165" s="16"/>
      <c r="B165" s="17" t="s">
        <v>44</v>
      </c>
      <c r="C165" s="16"/>
      <c r="D165" s="16">
        <f>D162+D163+D164</f>
        <v>10.28</v>
      </c>
      <c r="E165" s="16">
        <f aca="true" t="shared" si="29" ref="E165:N165">E162+E163+E164</f>
        <v>5.95</v>
      </c>
      <c r="F165" s="16">
        <f t="shared" si="29"/>
        <v>95.99</v>
      </c>
      <c r="G165" s="16">
        <f t="shared" si="29"/>
        <v>473.3</v>
      </c>
      <c r="H165" s="16">
        <f t="shared" si="29"/>
        <v>0.22</v>
      </c>
      <c r="I165" s="16">
        <f t="shared" si="29"/>
        <v>23.35</v>
      </c>
      <c r="J165" s="16">
        <f t="shared" si="29"/>
        <v>36</v>
      </c>
      <c r="K165" s="16">
        <f t="shared" si="29"/>
        <v>149.06</v>
      </c>
      <c r="L165" s="16">
        <f t="shared" si="29"/>
        <v>176.26</v>
      </c>
      <c r="M165" s="16">
        <f t="shared" si="29"/>
        <v>49.96</v>
      </c>
      <c r="N165" s="16">
        <f t="shared" si="29"/>
        <v>3.99</v>
      </c>
    </row>
    <row r="166" spans="1:14" s="3" customFormat="1" ht="12.75">
      <c r="A166" s="8"/>
      <c r="B166" s="20" t="s">
        <v>45</v>
      </c>
      <c r="C166" s="8"/>
      <c r="D166" s="8">
        <f aca="true" t="shared" si="30" ref="D166:N166">D152+D160+D165</f>
        <v>46.94</v>
      </c>
      <c r="E166" s="8">
        <f t="shared" si="30"/>
        <v>41.19</v>
      </c>
      <c r="F166" s="8">
        <f t="shared" si="30"/>
        <v>242.42000000000002</v>
      </c>
      <c r="G166" s="8">
        <f t="shared" si="30"/>
        <v>1546.6499999999999</v>
      </c>
      <c r="H166" s="8">
        <f t="shared" si="30"/>
        <v>3.3160000000000003</v>
      </c>
      <c r="I166" s="8">
        <f t="shared" si="30"/>
        <v>48.27</v>
      </c>
      <c r="J166" s="8">
        <f t="shared" si="30"/>
        <v>94.73</v>
      </c>
      <c r="K166" s="8">
        <f t="shared" si="30"/>
        <v>339.29</v>
      </c>
      <c r="L166" s="8">
        <f t="shared" si="30"/>
        <v>709.8299999999999</v>
      </c>
      <c r="M166" s="8">
        <f t="shared" si="30"/>
        <v>193.50000000000003</v>
      </c>
      <c r="N166" s="8">
        <f t="shared" si="30"/>
        <v>11.72</v>
      </c>
    </row>
    <row r="167" spans="1:14" ht="12.75" customHeight="1">
      <c r="A167" s="60" t="s">
        <v>134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</row>
    <row r="168" ht="12.75">
      <c r="B168" s="8" t="s">
        <v>21</v>
      </c>
    </row>
    <row r="169" spans="1:14" ht="12.75">
      <c r="A169" s="11" t="s">
        <v>22</v>
      </c>
      <c r="B169" s="6" t="s">
        <v>199</v>
      </c>
      <c r="C169" s="5">
        <v>200</v>
      </c>
      <c r="D169" s="5">
        <v>3.09</v>
      </c>
      <c r="E169" s="5">
        <v>4.07</v>
      </c>
      <c r="F169" s="5">
        <v>36.98</v>
      </c>
      <c r="G169" s="5">
        <v>197</v>
      </c>
      <c r="H169" s="5">
        <v>0.03</v>
      </c>
      <c r="I169" s="5">
        <v>0</v>
      </c>
      <c r="J169" s="5">
        <v>20</v>
      </c>
      <c r="K169" s="5">
        <v>5.9</v>
      </c>
      <c r="L169" s="5">
        <v>67</v>
      </c>
      <c r="M169" s="5">
        <v>21.8</v>
      </c>
      <c r="N169" s="5">
        <v>0.47</v>
      </c>
    </row>
    <row r="170" spans="1:14" ht="12.75">
      <c r="A170" s="11"/>
      <c r="B170" s="6" t="s">
        <v>24</v>
      </c>
      <c r="C170" s="5">
        <v>40</v>
      </c>
      <c r="D170" s="5">
        <v>3.2</v>
      </c>
      <c r="E170" s="5">
        <v>0.5</v>
      </c>
      <c r="F170" s="5">
        <v>17.1</v>
      </c>
      <c r="G170" s="5">
        <v>80.4</v>
      </c>
      <c r="H170" s="5">
        <v>0.065</v>
      </c>
      <c r="I170" s="5">
        <v>0</v>
      </c>
      <c r="J170" s="5">
        <v>0</v>
      </c>
      <c r="K170" s="5">
        <v>9.2</v>
      </c>
      <c r="L170" s="5">
        <v>0.64</v>
      </c>
      <c r="M170" s="5">
        <v>13.2</v>
      </c>
      <c r="N170" s="5">
        <v>0.8</v>
      </c>
    </row>
    <row r="171" spans="1:14" ht="12.75">
      <c r="A171" s="11" t="s">
        <v>25</v>
      </c>
      <c r="B171" s="6" t="s">
        <v>26</v>
      </c>
      <c r="C171" s="5">
        <v>200</v>
      </c>
      <c r="D171" s="5">
        <v>0.5</v>
      </c>
      <c r="E171" s="5">
        <v>0.01</v>
      </c>
      <c r="F171" s="5">
        <v>9.32</v>
      </c>
      <c r="G171" s="5">
        <v>44.4</v>
      </c>
      <c r="H171" s="5">
        <v>0</v>
      </c>
      <c r="I171" s="5">
        <v>0.03</v>
      </c>
      <c r="J171" s="5">
        <v>0</v>
      </c>
      <c r="K171" s="5">
        <v>10.7</v>
      </c>
      <c r="L171" s="5">
        <v>2.13</v>
      </c>
      <c r="M171" s="5">
        <v>1.2</v>
      </c>
      <c r="N171" s="5">
        <v>0.25</v>
      </c>
    </row>
    <row r="172" spans="1:14" ht="12.75">
      <c r="A172" s="11"/>
      <c r="B172" s="6" t="s">
        <v>105</v>
      </c>
      <c r="C172" s="5">
        <v>12</v>
      </c>
      <c r="D172" s="5">
        <v>3.15</v>
      </c>
      <c r="E172" s="5">
        <v>14.4</v>
      </c>
      <c r="F172" s="5">
        <v>0</v>
      </c>
      <c r="G172" s="5">
        <v>50.9</v>
      </c>
      <c r="H172" s="5">
        <v>0</v>
      </c>
      <c r="I172" s="5">
        <v>0.08</v>
      </c>
      <c r="J172" s="5">
        <v>25.2</v>
      </c>
      <c r="K172" s="5">
        <v>120</v>
      </c>
      <c r="L172" s="5">
        <v>7.2</v>
      </c>
      <c r="M172" s="5">
        <v>6.6</v>
      </c>
      <c r="N172" s="5">
        <v>0.08</v>
      </c>
    </row>
    <row r="173" spans="1:14" s="2" customFormat="1" ht="12.75">
      <c r="A173" s="16"/>
      <c r="B173" s="17" t="s">
        <v>28</v>
      </c>
      <c r="C173" s="16"/>
      <c r="D173" s="16">
        <f>D169+D170+D172+D171</f>
        <v>9.94</v>
      </c>
      <c r="E173" s="16">
        <f aca="true" t="shared" si="31" ref="E173:N173">E169+E170+E172+E171</f>
        <v>18.98</v>
      </c>
      <c r="F173" s="16">
        <f t="shared" si="31"/>
        <v>63.4</v>
      </c>
      <c r="G173" s="16">
        <f t="shared" si="31"/>
        <v>372.69999999999993</v>
      </c>
      <c r="H173" s="16">
        <f t="shared" si="31"/>
        <v>0.095</v>
      </c>
      <c r="I173" s="16">
        <f t="shared" si="31"/>
        <v>0.11</v>
      </c>
      <c r="J173" s="16">
        <f t="shared" si="31"/>
        <v>45.2</v>
      </c>
      <c r="K173" s="16">
        <f t="shared" si="31"/>
        <v>145.79999999999998</v>
      </c>
      <c r="L173" s="16">
        <f t="shared" si="31"/>
        <v>76.97</v>
      </c>
      <c r="M173" s="16">
        <f t="shared" si="31"/>
        <v>42.800000000000004</v>
      </c>
      <c r="N173" s="16">
        <f t="shared" si="31"/>
        <v>1.6</v>
      </c>
    </row>
    <row r="174" spans="1:2" ht="12.75">
      <c r="A174" s="15"/>
      <c r="B174" s="8" t="s">
        <v>29</v>
      </c>
    </row>
    <row r="175" spans="1:14" ht="12.75">
      <c r="A175" s="11" t="s">
        <v>210</v>
      </c>
      <c r="B175" s="6" t="s">
        <v>211</v>
      </c>
      <c r="C175" s="5">
        <v>60</v>
      </c>
      <c r="D175" s="5">
        <v>0.84</v>
      </c>
      <c r="E175" s="5">
        <v>3</v>
      </c>
      <c r="F175" s="5">
        <v>12.42</v>
      </c>
      <c r="G175" s="5">
        <v>72.24</v>
      </c>
      <c r="H175" s="5">
        <v>0.02</v>
      </c>
      <c r="I175" s="5">
        <v>4.92</v>
      </c>
      <c r="J175" s="5">
        <v>0.001</v>
      </c>
      <c r="K175" s="5">
        <v>22.86</v>
      </c>
      <c r="L175" s="5">
        <v>28.92</v>
      </c>
      <c r="M175" s="5">
        <v>13.33</v>
      </c>
      <c r="N175" s="5">
        <v>0.88</v>
      </c>
    </row>
    <row r="176" spans="1:14" ht="12.75">
      <c r="A176" s="11" t="s">
        <v>182</v>
      </c>
      <c r="B176" s="6" t="s">
        <v>80</v>
      </c>
      <c r="C176" s="11">
        <v>200</v>
      </c>
      <c r="D176" s="5">
        <v>2.02</v>
      </c>
      <c r="E176" s="5">
        <v>4.06</v>
      </c>
      <c r="F176" s="5">
        <v>11.26</v>
      </c>
      <c r="G176" s="5">
        <v>89.55</v>
      </c>
      <c r="H176" s="5">
        <v>1.85</v>
      </c>
      <c r="I176" s="5">
        <v>6.31</v>
      </c>
      <c r="J176" s="5">
        <v>0</v>
      </c>
      <c r="K176" s="5">
        <v>30.9</v>
      </c>
      <c r="L176" s="5">
        <v>228.6</v>
      </c>
      <c r="M176" s="5">
        <v>26.5</v>
      </c>
      <c r="N176" s="5">
        <v>0.74</v>
      </c>
    </row>
    <row r="177" spans="1:14" ht="12.75">
      <c r="A177" s="11" t="s">
        <v>81</v>
      </c>
      <c r="B177" s="6" t="s">
        <v>82</v>
      </c>
      <c r="C177" s="5">
        <v>250</v>
      </c>
      <c r="D177" s="5">
        <v>26</v>
      </c>
      <c r="E177" s="5">
        <v>6.7</v>
      </c>
      <c r="F177" s="5">
        <v>23.1</v>
      </c>
      <c r="G177" s="5">
        <v>256.2</v>
      </c>
      <c r="H177" s="5">
        <v>0.21</v>
      </c>
      <c r="I177" s="5">
        <v>9.1</v>
      </c>
      <c r="J177" s="5">
        <v>20</v>
      </c>
      <c r="K177" s="5">
        <v>30</v>
      </c>
      <c r="L177" s="5">
        <v>323.5</v>
      </c>
      <c r="M177" s="5">
        <v>62.8</v>
      </c>
      <c r="N177" s="5">
        <v>3.8</v>
      </c>
    </row>
    <row r="178" spans="1:14" ht="12.75">
      <c r="A178" s="11"/>
      <c r="B178" s="6" t="s">
        <v>24</v>
      </c>
      <c r="C178" s="5">
        <v>60</v>
      </c>
      <c r="D178" s="5">
        <v>4.8</v>
      </c>
      <c r="E178" s="5">
        <v>0.75</v>
      </c>
      <c r="F178" s="5">
        <v>25.65</v>
      </c>
      <c r="G178" s="5">
        <v>120.6</v>
      </c>
      <c r="H178" s="5">
        <v>0.1</v>
      </c>
      <c r="I178" s="5">
        <v>0</v>
      </c>
      <c r="J178" s="5">
        <v>0</v>
      </c>
      <c r="K178" s="5">
        <v>13.8</v>
      </c>
      <c r="L178" s="5">
        <v>0.96</v>
      </c>
      <c r="M178" s="5">
        <v>19.8</v>
      </c>
      <c r="N178" s="5">
        <v>1.2</v>
      </c>
    </row>
    <row r="179" spans="1:14" ht="12.75">
      <c r="A179" s="11"/>
      <c r="B179" s="6" t="s">
        <v>99</v>
      </c>
      <c r="C179" s="5">
        <v>200</v>
      </c>
      <c r="D179" s="5">
        <v>0.1</v>
      </c>
      <c r="E179" s="5">
        <v>0.1</v>
      </c>
      <c r="F179" s="5">
        <v>59.8</v>
      </c>
      <c r="G179" s="5">
        <v>180.4</v>
      </c>
      <c r="H179" s="5">
        <v>0</v>
      </c>
      <c r="I179" s="5">
        <v>0.8</v>
      </c>
      <c r="J179" s="5">
        <v>20</v>
      </c>
      <c r="K179" s="5">
        <v>0</v>
      </c>
      <c r="L179" s="5">
        <v>0</v>
      </c>
      <c r="M179" s="5">
        <v>0</v>
      </c>
      <c r="N179" s="5">
        <v>0</v>
      </c>
    </row>
    <row r="180" spans="1:14" s="2" customFormat="1" ht="12.75">
      <c r="A180" s="16"/>
      <c r="B180" s="17" t="s">
        <v>38</v>
      </c>
      <c r="C180" s="16"/>
      <c r="D180" s="16">
        <f aca="true" t="shared" si="32" ref="D180:N180">D175+D176+D177+D178+D179</f>
        <v>33.76</v>
      </c>
      <c r="E180" s="16">
        <f t="shared" si="32"/>
        <v>14.61</v>
      </c>
      <c r="F180" s="16">
        <f t="shared" si="32"/>
        <v>132.23000000000002</v>
      </c>
      <c r="G180" s="16">
        <f t="shared" si="32"/>
        <v>718.99</v>
      </c>
      <c r="H180" s="16">
        <f t="shared" si="32"/>
        <v>2.18</v>
      </c>
      <c r="I180" s="16">
        <f t="shared" si="32"/>
        <v>21.13</v>
      </c>
      <c r="J180" s="16">
        <f t="shared" si="32"/>
        <v>40.001000000000005</v>
      </c>
      <c r="K180" s="16">
        <f t="shared" si="32"/>
        <v>97.55999999999999</v>
      </c>
      <c r="L180" s="16">
        <f t="shared" si="32"/>
        <v>581.98</v>
      </c>
      <c r="M180" s="16">
        <f t="shared" si="32"/>
        <v>122.42999999999999</v>
      </c>
      <c r="N180" s="16">
        <f t="shared" si="32"/>
        <v>6.62</v>
      </c>
    </row>
    <row r="181" spans="1:2" ht="12.75">
      <c r="A181" s="15"/>
      <c r="B181" s="8" t="s">
        <v>39</v>
      </c>
    </row>
    <row r="182" spans="1:14" ht="12.75">
      <c r="A182" s="11" t="s">
        <v>132</v>
      </c>
      <c r="B182" s="6" t="s">
        <v>133</v>
      </c>
      <c r="C182" s="5">
        <v>50</v>
      </c>
      <c r="D182" s="5">
        <v>3.95</v>
      </c>
      <c r="E182" s="5">
        <v>4.06</v>
      </c>
      <c r="F182" s="5">
        <v>27.24</v>
      </c>
      <c r="G182" s="5">
        <v>161</v>
      </c>
      <c r="H182" s="5">
        <v>0.07</v>
      </c>
      <c r="I182" s="5">
        <v>0</v>
      </c>
      <c r="J182" s="5">
        <v>7</v>
      </c>
      <c r="K182" s="5">
        <v>11.2</v>
      </c>
      <c r="L182" s="5">
        <v>38.3</v>
      </c>
      <c r="M182" s="5">
        <v>14.2</v>
      </c>
      <c r="N182" s="5">
        <v>0.7</v>
      </c>
    </row>
    <row r="183" spans="1:14" ht="12.75">
      <c r="A183" s="11"/>
      <c r="B183" s="6" t="s">
        <v>43</v>
      </c>
      <c r="C183" s="5">
        <v>100</v>
      </c>
      <c r="D183" s="5">
        <v>1.5</v>
      </c>
      <c r="E183" s="5">
        <v>0.5</v>
      </c>
      <c r="F183" s="5">
        <v>21</v>
      </c>
      <c r="G183" s="5">
        <v>95</v>
      </c>
      <c r="H183" s="5">
        <v>0.04</v>
      </c>
      <c r="I183" s="5">
        <v>10</v>
      </c>
      <c r="J183" s="5">
        <v>8</v>
      </c>
      <c r="K183" s="5">
        <v>8</v>
      </c>
      <c r="L183" s="5">
        <v>28</v>
      </c>
      <c r="M183" s="5">
        <v>42</v>
      </c>
      <c r="N183" s="5">
        <v>0.6000000000000001</v>
      </c>
    </row>
    <row r="184" spans="1:14" ht="12.75">
      <c r="A184" s="11" t="s">
        <v>36</v>
      </c>
      <c r="B184" s="6" t="s">
        <v>37</v>
      </c>
      <c r="C184" s="5">
        <v>200</v>
      </c>
      <c r="D184" s="5">
        <v>0.13</v>
      </c>
      <c r="E184" s="5">
        <v>0.02</v>
      </c>
      <c r="F184" s="5">
        <v>11.33</v>
      </c>
      <c r="G184" s="5">
        <v>45.6</v>
      </c>
      <c r="H184" s="5">
        <v>0</v>
      </c>
      <c r="I184" s="5">
        <v>3.14</v>
      </c>
      <c r="J184" s="5">
        <v>0</v>
      </c>
      <c r="K184" s="5">
        <v>14.22</v>
      </c>
      <c r="L184" s="5">
        <v>4.44</v>
      </c>
      <c r="M184" s="5">
        <v>2.44</v>
      </c>
      <c r="N184" s="5">
        <v>0.36</v>
      </c>
    </row>
    <row r="185" spans="1:14" s="2" customFormat="1" ht="12.75">
      <c r="A185" s="16"/>
      <c r="B185" s="17" t="s">
        <v>44</v>
      </c>
      <c r="C185" s="16"/>
      <c r="D185" s="16">
        <f aca="true" t="shared" si="33" ref="D185:N185">D182+D184+D183</f>
        <v>5.58</v>
      </c>
      <c r="E185" s="16">
        <f t="shared" si="33"/>
        <v>4.579999999999999</v>
      </c>
      <c r="F185" s="16">
        <f t="shared" si="33"/>
        <v>59.57</v>
      </c>
      <c r="G185" s="16">
        <f t="shared" si="33"/>
        <v>301.6</v>
      </c>
      <c r="H185" s="16">
        <f t="shared" si="33"/>
        <v>0.11000000000000001</v>
      </c>
      <c r="I185" s="16">
        <f t="shared" si="33"/>
        <v>13.14</v>
      </c>
      <c r="J185" s="16">
        <f t="shared" si="33"/>
        <v>15</v>
      </c>
      <c r="K185" s="16">
        <f t="shared" si="33"/>
        <v>33.42</v>
      </c>
      <c r="L185" s="16">
        <f t="shared" si="33"/>
        <v>70.74</v>
      </c>
      <c r="M185" s="16">
        <f t="shared" si="33"/>
        <v>58.64</v>
      </c>
      <c r="N185" s="16">
        <f t="shared" si="33"/>
        <v>1.6600000000000001</v>
      </c>
    </row>
    <row r="186" spans="1:14" s="3" customFormat="1" ht="12.75">
      <c r="A186" s="8"/>
      <c r="B186" s="20" t="s">
        <v>45</v>
      </c>
      <c r="C186" s="8"/>
      <c r="D186" s="8">
        <f aca="true" t="shared" si="34" ref="D186:N186">D173+D180+D185</f>
        <v>49.279999999999994</v>
      </c>
      <c r="E186" s="8">
        <f t="shared" si="34"/>
        <v>38.17</v>
      </c>
      <c r="F186" s="8">
        <f t="shared" si="34"/>
        <v>255.20000000000002</v>
      </c>
      <c r="G186" s="8">
        <f t="shared" si="34"/>
        <v>1393.29</v>
      </c>
      <c r="H186" s="8">
        <f t="shared" si="34"/>
        <v>2.3850000000000002</v>
      </c>
      <c r="I186" s="8">
        <f t="shared" si="34"/>
        <v>34.379999999999995</v>
      </c>
      <c r="J186" s="8">
        <f t="shared" si="34"/>
        <v>100.20100000000001</v>
      </c>
      <c r="K186" s="8">
        <f t="shared" si="34"/>
        <v>276.78</v>
      </c>
      <c r="L186" s="8">
        <f t="shared" si="34"/>
        <v>729.69</v>
      </c>
      <c r="M186" s="8">
        <f t="shared" si="34"/>
        <v>223.87</v>
      </c>
      <c r="N186" s="8">
        <f t="shared" si="34"/>
        <v>9.88</v>
      </c>
    </row>
    <row r="187" spans="1:14" s="3" customFormat="1" ht="12.75" customHeight="1">
      <c r="A187" s="60" t="s">
        <v>143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</row>
    <row r="188" ht="12.75">
      <c r="B188" s="8" t="s">
        <v>21</v>
      </c>
    </row>
    <row r="189" spans="1:14" ht="12.75">
      <c r="A189" s="11" t="s">
        <v>22</v>
      </c>
      <c r="B189" s="6" t="s">
        <v>131</v>
      </c>
      <c r="C189" s="5">
        <v>200</v>
      </c>
      <c r="D189" s="5">
        <v>4.52</v>
      </c>
      <c r="E189" s="5">
        <v>4.07</v>
      </c>
      <c r="F189" s="5">
        <v>30.57</v>
      </c>
      <c r="G189" s="5">
        <v>177</v>
      </c>
      <c r="H189" s="5">
        <v>0.04</v>
      </c>
      <c r="I189" s="5">
        <v>0</v>
      </c>
      <c r="J189" s="5">
        <v>20</v>
      </c>
      <c r="K189" s="5">
        <v>10.6</v>
      </c>
      <c r="L189" s="5">
        <v>38.6</v>
      </c>
      <c r="M189" s="5">
        <v>7.9</v>
      </c>
      <c r="N189" s="5">
        <v>0.45</v>
      </c>
    </row>
    <row r="190" spans="1:14" ht="12.75">
      <c r="A190" s="11"/>
      <c r="B190" s="6" t="s">
        <v>24</v>
      </c>
      <c r="C190" s="5">
        <v>40</v>
      </c>
      <c r="D190" s="5">
        <v>3.2</v>
      </c>
      <c r="E190" s="5">
        <v>0.5</v>
      </c>
      <c r="F190" s="5">
        <v>17.1</v>
      </c>
      <c r="G190" s="5">
        <v>80.4</v>
      </c>
      <c r="H190" s="5">
        <v>0.065</v>
      </c>
      <c r="I190" s="5">
        <v>0</v>
      </c>
      <c r="J190" s="5">
        <v>0</v>
      </c>
      <c r="K190" s="5">
        <v>9.2</v>
      </c>
      <c r="L190" s="5">
        <v>0.64</v>
      </c>
      <c r="M190" s="5">
        <v>13.2</v>
      </c>
      <c r="N190" s="5">
        <v>0.8</v>
      </c>
    </row>
    <row r="191" spans="1:14" ht="12.75">
      <c r="A191" s="15" t="s">
        <v>25</v>
      </c>
      <c r="B191" s="6" t="s">
        <v>26</v>
      </c>
      <c r="C191" s="5">
        <v>200</v>
      </c>
      <c r="D191" s="5">
        <v>0.5</v>
      </c>
      <c r="E191" s="5">
        <v>0.01</v>
      </c>
      <c r="F191" s="5">
        <v>9.32</v>
      </c>
      <c r="G191" s="5">
        <v>44.4</v>
      </c>
      <c r="H191" s="5">
        <v>0</v>
      </c>
      <c r="I191" s="5">
        <v>0.03</v>
      </c>
      <c r="J191" s="5">
        <v>0</v>
      </c>
      <c r="K191" s="5">
        <v>10.7</v>
      </c>
      <c r="L191" s="5">
        <v>2.13</v>
      </c>
      <c r="M191" s="5">
        <v>1.2</v>
      </c>
      <c r="N191" s="5">
        <v>0.25</v>
      </c>
    </row>
    <row r="192" spans="1:14" s="3" customFormat="1" ht="12.75">
      <c r="A192" s="11"/>
      <c r="B192" s="6" t="s">
        <v>27</v>
      </c>
      <c r="C192" s="5">
        <v>10</v>
      </c>
      <c r="D192" s="5">
        <v>0.08</v>
      </c>
      <c r="E192" s="5">
        <v>7.3</v>
      </c>
      <c r="F192" s="5">
        <v>0.13</v>
      </c>
      <c r="G192" s="5">
        <v>66</v>
      </c>
      <c r="H192" s="5">
        <v>0.001</v>
      </c>
      <c r="I192" s="5">
        <v>0</v>
      </c>
      <c r="J192" s="5">
        <v>40</v>
      </c>
      <c r="K192" s="5">
        <v>2.42</v>
      </c>
      <c r="L192" s="5">
        <v>3</v>
      </c>
      <c r="M192" s="5">
        <v>0</v>
      </c>
      <c r="N192" s="5">
        <v>0.02</v>
      </c>
    </row>
    <row r="193" spans="1:14" s="3" customFormat="1" ht="12.75">
      <c r="A193" s="8"/>
      <c r="B193" s="20" t="s">
        <v>28</v>
      </c>
      <c r="C193" s="8"/>
      <c r="D193" s="8">
        <f aca="true" t="shared" si="35" ref="D193:N193">D189+D190+D191+D192</f>
        <v>8.299999999999999</v>
      </c>
      <c r="E193" s="8">
        <f t="shared" si="35"/>
        <v>11.879999999999999</v>
      </c>
      <c r="F193" s="8">
        <f t="shared" si="35"/>
        <v>57.120000000000005</v>
      </c>
      <c r="G193" s="8">
        <f t="shared" si="35"/>
        <v>367.79999999999995</v>
      </c>
      <c r="H193" s="8">
        <f t="shared" si="35"/>
        <v>0.10600000000000001</v>
      </c>
      <c r="I193" s="8">
        <f t="shared" si="35"/>
        <v>0.03</v>
      </c>
      <c r="J193" s="8">
        <f t="shared" si="35"/>
        <v>60</v>
      </c>
      <c r="K193" s="8">
        <f t="shared" si="35"/>
        <v>32.919999999999995</v>
      </c>
      <c r="L193" s="8">
        <f t="shared" si="35"/>
        <v>44.370000000000005</v>
      </c>
      <c r="M193" s="8">
        <f t="shared" si="35"/>
        <v>22.3</v>
      </c>
      <c r="N193" s="8">
        <f t="shared" si="35"/>
        <v>1.52</v>
      </c>
    </row>
    <row r="194" ht="12.75">
      <c r="B194" s="8" t="s">
        <v>29</v>
      </c>
    </row>
    <row r="195" spans="1:14" s="4" customFormat="1" ht="12.75">
      <c r="A195" s="21"/>
      <c r="B195" s="22" t="s">
        <v>197</v>
      </c>
      <c r="C195" s="21">
        <v>60</v>
      </c>
      <c r="D195" s="21">
        <v>0.42</v>
      </c>
      <c r="E195" s="21">
        <v>0.06</v>
      </c>
      <c r="F195" s="21">
        <v>1.14</v>
      </c>
      <c r="G195" s="21">
        <v>6.6</v>
      </c>
      <c r="H195" s="21">
        <v>0.01</v>
      </c>
      <c r="I195" s="21">
        <v>6</v>
      </c>
      <c r="J195" s="21">
        <v>0.01</v>
      </c>
      <c r="K195" s="21">
        <v>13.8</v>
      </c>
      <c r="L195" s="21">
        <v>25.2</v>
      </c>
      <c r="M195" s="21">
        <v>8.4</v>
      </c>
      <c r="N195" s="21">
        <v>0.36</v>
      </c>
    </row>
    <row r="196" spans="1:14" ht="25.5">
      <c r="A196" s="11" t="s">
        <v>32</v>
      </c>
      <c r="B196" s="6" t="s">
        <v>33</v>
      </c>
      <c r="C196" s="11">
        <v>200</v>
      </c>
      <c r="D196" s="5">
        <v>3.04</v>
      </c>
      <c r="E196" s="5">
        <v>2.006</v>
      </c>
      <c r="F196" s="5">
        <v>17.61</v>
      </c>
      <c r="G196" s="5">
        <v>102.15</v>
      </c>
      <c r="H196" s="5">
        <v>0.4</v>
      </c>
      <c r="I196" s="5">
        <v>18.38</v>
      </c>
      <c r="J196" s="5">
        <v>0.31</v>
      </c>
      <c r="K196" s="5">
        <v>37.8</v>
      </c>
      <c r="L196" s="5">
        <v>295.7</v>
      </c>
      <c r="M196" s="5">
        <v>33.9</v>
      </c>
      <c r="N196" s="5">
        <v>1.74</v>
      </c>
    </row>
    <row r="197" spans="1:14" ht="12.75">
      <c r="A197" s="11" t="s">
        <v>54</v>
      </c>
      <c r="B197" s="6" t="s">
        <v>212</v>
      </c>
      <c r="C197" s="5" t="s">
        <v>184</v>
      </c>
      <c r="D197" s="5">
        <v>11.79</v>
      </c>
      <c r="E197" s="5">
        <v>6.77</v>
      </c>
      <c r="F197" s="5">
        <v>53.06</v>
      </c>
      <c r="G197" s="5">
        <v>320</v>
      </c>
      <c r="H197" s="5">
        <v>0.33</v>
      </c>
      <c r="I197" s="5">
        <v>0</v>
      </c>
      <c r="J197" s="5">
        <v>20</v>
      </c>
      <c r="K197" s="5">
        <v>20.9</v>
      </c>
      <c r="L197" s="5">
        <v>279.7</v>
      </c>
      <c r="M197" s="5">
        <v>186.7</v>
      </c>
      <c r="N197" s="5">
        <v>6.4</v>
      </c>
    </row>
    <row r="198" spans="1:14" ht="12.75">
      <c r="A198" s="11" t="s">
        <v>213</v>
      </c>
      <c r="B198" s="6" t="s">
        <v>214</v>
      </c>
      <c r="C198" s="5">
        <v>80</v>
      </c>
      <c r="D198" s="5">
        <v>7.3</v>
      </c>
      <c r="E198" s="5">
        <v>2.59</v>
      </c>
      <c r="F198" s="5">
        <v>7.55</v>
      </c>
      <c r="G198" s="5">
        <v>83</v>
      </c>
      <c r="H198" s="5">
        <v>0.06</v>
      </c>
      <c r="I198" s="5">
        <v>0.09</v>
      </c>
      <c r="J198" s="5">
        <v>3</v>
      </c>
      <c r="K198" s="5">
        <v>16.3</v>
      </c>
      <c r="L198" s="5">
        <v>104.1</v>
      </c>
      <c r="M198" s="5">
        <v>18.3</v>
      </c>
      <c r="N198" s="5">
        <v>0.55</v>
      </c>
    </row>
    <row r="199" spans="1:14" ht="12.75">
      <c r="A199" s="11"/>
      <c r="B199" s="6" t="s">
        <v>24</v>
      </c>
      <c r="C199" s="5">
        <v>60</v>
      </c>
      <c r="D199" s="5">
        <v>4.8</v>
      </c>
      <c r="E199" s="5">
        <v>0.75</v>
      </c>
      <c r="F199" s="5">
        <v>25.65</v>
      </c>
      <c r="G199" s="5">
        <v>120.6</v>
      </c>
      <c r="H199" s="5">
        <v>0.1</v>
      </c>
      <c r="I199" s="5">
        <v>0</v>
      </c>
      <c r="J199" s="5">
        <v>0</v>
      </c>
      <c r="K199" s="5">
        <v>13.8</v>
      </c>
      <c r="L199" s="5">
        <v>0.96</v>
      </c>
      <c r="M199" s="5">
        <v>19.8</v>
      </c>
      <c r="N199" s="5">
        <v>1.2</v>
      </c>
    </row>
    <row r="200" spans="1:14" ht="12.75">
      <c r="A200" s="11" t="s">
        <v>83</v>
      </c>
      <c r="B200" s="6" t="s">
        <v>84</v>
      </c>
      <c r="C200" s="5">
        <v>200</v>
      </c>
      <c r="D200" s="5">
        <v>0.6000000000000001</v>
      </c>
      <c r="E200" s="5">
        <v>0</v>
      </c>
      <c r="F200" s="5">
        <v>31.4</v>
      </c>
      <c r="G200" s="5">
        <v>124</v>
      </c>
      <c r="H200" s="5">
        <v>0.01</v>
      </c>
      <c r="I200" s="5">
        <v>0.75</v>
      </c>
      <c r="J200" s="5">
        <v>0.02</v>
      </c>
      <c r="K200" s="5">
        <v>20.4</v>
      </c>
      <c r="L200" s="5">
        <v>20.75</v>
      </c>
      <c r="M200" s="5">
        <v>25.5</v>
      </c>
      <c r="N200" s="5">
        <v>0.81</v>
      </c>
    </row>
    <row r="201" spans="1:14" s="3" customFormat="1" ht="12.75">
      <c r="A201" s="8"/>
      <c r="B201" s="20" t="s">
        <v>38</v>
      </c>
      <c r="C201" s="8"/>
      <c r="D201" s="8">
        <f aca="true" t="shared" si="36" ref="D201:N201">D195+D196+D197+D198+D199+D200</f>
        <v>27.950000000000003</v>
      </c>
      <c r="E201" s="8">
        <f t="shared" si="36"/>
        <v>12.175999999999998</v>
      </c>
      <c r="F201" s="8">
        <f t="shared" si="36"/>
        <v>136.41</v>
      </c>
      <c r="G201" s="8">
        <f t="shared" si="36"/>
        <v>756.35</v>
      </c>
      <c r="H201" s="8">
        <f t="shared" si="36"/>
        <v>0.91</v>
      </c>
      <c r="I201" s="8">
        <f t="shared" si="36"/>
        <v>25.22</v>
      </c>
      <c r="J201" s="8">
        <f t="shared" si="36"/>
        <v>23.34</v>
      </c>
      <c r="K201" s="8">
        <f t="shared" si="36"/>
        <v>123</v>
      </c>
      <c r="L201" s="8">
        <f t="shared" si="36"/>
        <v>726.41</v>
      </c>
      <c r="M201" s="8">
        <f t="shared" si="36"/>
        <v>292.6</v>
      </c>
      <c r="N201" s="8">
        <f t="shared" si="36"/>
        <v>11.06</v>
      </c>
    </row>
    <row r="202" ht="12.75">
      <c r="B202" s="8" t="s">
        <v>39</v>
      </c>
    </row>
    <row r="203" spans="1:14" ht="12.75">
      <c r="A203" s="11"/>
      <c r="B203" s="6" t="s">
        <v>58</v>
      </c>
      <c r="C203" s="5">
        <v>180</v>
      </c>
      <c r="D203" s="5">
        <v>5.22</v>
      </c>
      <c r="E203" s="5">
        <v>2.5</v>
      </c>
      <c r="F203" s="5">
        <v>7.2</v>
      </c>
      <c r="G203" s="5">
        <v>90</v>
      </c>
      <c r="H203" s="5">
        <v>0.07</v>
      </c>
      <c r="I203" s="5">
        <v>1.26</v>
      </c>
      <c r="J203" s="5">
        <v>36</v>
      </c>
      <c r="K203" s="5">
        <v>216</v>
      </c>
      <c r="L203" s="5">
        <v>162</v>
      </c>
      <c r="M203" s="5">
        <v>25.2</v>
      </c>
      <c r="N203" s="5">
        <v>0.18</v>
      </c>
    </row>
    <row r="204" spans="1:14" ht="12.75">
      <c r="A204" s="11"/>
      <c r="B204" s="6" t="s">
        <v>100</v>
      </c>
      <c r="C204" s="5">
        <v>100</v>
      </c>
      <c r="D204" s="5">
        <v>0.4</v>
      </c>
      <c r="E204" s="5">
        <v>0.4</v>
      </c>
      <c r="F204" s="5">
        <v>10.3</v>
      </c>
      <c r="G204" s="5">
        <v>46</v>
      </c>
      <c r="H204" s="5">
        <v>0.03</v>
      </c>
      <c r="I204" s="5">
        <v>5</v>
      </c>
      <c r="J204" s="5">
        <v>0</v>
      </c>
      <c r="K204" s="5">
        <v>19</v>
      </c>
      <c r="L204" s="5">
        <v>16</v>
      </c>
      <c r="M204" s="5">
        <v>12</v>
      </c>
      <c r="N204" s="5">
        <v>2.3</v>
      </c>
    </row>
    <row r="205" spans="1:14" ht="12.75">
      <c r="A205" s="11"/>
      <c r="B205" s="6" t="s">
        <v>60</v>
      </c>
      <c r="C205" s="5">
        <v>50</v>
      </c>
      <c r="D205" s="5">
        <v>4.2</v>
      </c>
      <c r="E205" s="5">
        <v>4</v>
      </c>
      <c r="F205" s="5">
        <v>30.2</v>
      </c>
      <c r="G205" s="5">
        <v>174</v>
      </c>
      <c r="H205" s="5">
        <v>0.06</v>
      </c>
      <c r="I205" s="5">
        <v>0</v>
      </c>
      <c r="J205" s="5">
        <v>0</v>
      </c>
      <c r="K205" s="5">
        <v>9.5</v>
      </c>
      <c r="L205" s="5">
        <v>36</v>
      </c>
      <c r="M205" s="5">
        <v>7</v>
      </c>
      <c r="N205" s="5">
        <v>0.65</v>
      </c>
    </row>
    <row r="206" spans="1:14" s="3" customFormat="1" ht="12.75">
      <c r="A206" s="8"/>
      <c r="B206" s="20" t="s">
        <v>44</v>
      </c>
      <c r="C206" s="8"/>
      <c r="D206" s="8">
        <f aca="true" t="shared" si="37" ref="D206:N206">D203+D205+D204</f>
        <v>9.82</v>
      </c>
      <c r="E206" s="8">
        <f t="shared" si="37"/>
        <v>6.9</v>
      </c>
      <c r="F206" s="8">
        <f t="shared" si="37"/>
        <v>47.7</v>
      </c>
      <c r="G206" s="8">
        <f t="shared" si="37"/>
        <v>310</v>
      </c>
      <c r="H206" s="8">
        <f t="shared" si="37"/>
        <v>0.16</v>
      </c>
      <c r="I206" s="8">
        <f t="shared" si="37"/>
        <v>6.26</v>
      </c>
      <c r="J206" s="8">
        <f t="shared" si="37"/>
        <v>36</v>
      </c>
      <c r="K206" s="8">
        <f t="shared" si="37"/>
        <v>244.5</v>
      </c>
      <c r="L206" s="8">
        <f t="shared" si="37"/>
        <v>214</v>
      </c>
      <c r="M206" s="8">
        <f t="shared" si="37"/>
        <v>44.2</v>
      </c>
      <c r="N206" s="8">
        <f t="shared" si="37"/>
        <v>3.13</v>
      </c>
    </row>
    <row r="207" spans="1:14" s="3" customFormat="1" ht="12.75">
      <c r="A207" s="8"/>
      <c r="B207" s="20" t="s">
        <v>45</v>
      </c>
      <c r="C207" s="8"/>
      <c r="D207" s="8">
        <f aca="true" t="shared" si="38" ref="D207:N207">D193+D201+D206</f>
        <v>46.07</v>
      </c>
      <c r="E207" s="8">
        <f t="shared" si="38"/>
        <v>30.955999999999996</v>
      </c>
      <c r="F207" s="8">
        <f t="shared" si="38"/>
        <v>241.23000000000002</v>
      </c>
      <c r="G207" s="8">
        <f t="shared" si="38"/>
        <v>1434.15</v>
      </c>
      <c r="H207" s="8">
        <f t="shared" si="38"/>
        <v>1.176</v>
      </c>
      <c r="I207" s="8">
        <f t="shared" si="38"/>
        <v>31.509999999999998</v>
      </c>
      <c r="J207" s="8">
        <f t="shared" si="38"/>
        <v>119.34</v>
      </c>
      <c r="K207" s="8">
        <f t="shared" si="38"/>
        <v>400.41999999999996</v>
      </c>
      <c r="L207" s="8">
        <f t="shared" si="38"/>
        <v>984.78</v>
      </c>
      <c r="M207" s="8">
        <f t="shared" si="38"/>
        <v>359.1</v>
      </c>
      <c r="N207" s="8">
        <f t="shared" si="38"/>
        <v>15.71</v>
      </c>
    </row>
    <row r="208" spans="1:14" ht="12.75" customHeight="1">
      <c r="A208" s="60" t="s">
        <v>150</v>
      </c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</row>
    <row r="209" ht="12.75">
      <c r="B209" s="8" t="s">
        <v>21</v>
      </c>
    </row>
    <row r="210" spans="1:14" ht="12.75">
      <c r="A210" s="15" t="s">
        <v>144</v>
      </c>
      <c r="B210" s="6" t="s">
        <v>145</v>
      </c>
      <c r="C210" s="5">
        <v>200</v>
      </c>
      <c r="D210" s="5">
        <v>6.6</v>
      </c>
      <c r="E210" s="5">
        <v>8.6</v>
      </c>
      <c r="F210" s="5">
        <v>39.6</v>
      </c>
      <c r="G210" s="5">
        <v>258.6</v>
      </c>
      <c r="H210" s="5">
        <v>0.06</v>
      </c>
      <c r="I210" s="5">
        <v>0</v>
      </c>
      <c r="J210" s="5">
        <v>0.08</v>
      </c>
      <c r="K210" s="5">
        <v>7.8</v>
      </c>
      <c r="L210" s="5">
        <v>106.4</v>
      </c>
      <c r="M210" s="5">
        <v>34.66</v>
      </c>
      <c r="N210" s="5">
        <v>0.72</v>
      </c>
    </row>
    <row r="211" spans="1:14" ht="12.75">
      <c r="A211" s="15"/>
      <c r="B211" s="6" t="s">
        <v>24</v>
      </c>
      <c r="C211" s="5">
        <v>40</v>
      </c>
      <c r="D211" s="5">
        <v>3.2</v>
      </c>
      <c r="E211" s="5">
        <v>0.5</v>
      </c>
      <c r="F211" s="5">
        <v>17.1</v>
      </c>
      <c r="G211" s="5">
        <v>80.4</v>
      </c>
      <c r="H211" s="5">
        <v>0.065</v>
      </c>
      <c r="I211" s="5">
        <v>0</v>
      </c>
      <c r="J211" s="5">
        <v>0</v>
      </c>
      <c r="K211" s="5">
        <v>9.2</v>
      </c>
      <c r="L211" s="5">
        <v>0.64</v>
      </c>
      <c r="M211" s="5">
        <v>13.2</v>
      </c>
      <c r="N211" s="5">
        <v>0.8</v>
      </c>
    </row>
    <row r="212" spans="1:14" ht="12.75">
      <c r="A212" s="11"/>
      <c r="B212" s="6" t="s">
        <v>105</v>
      </c>
      <c r="C212" s="5">
        <v>12</v>
      </c>
      <c r="D212" s="5">
        <v>3.15</v>
      </c>
      <c r="E212" s="5">
        <v>14.4</v>
      </c>
      <c r="F212" s="5">
        <v>0</v>
      </c>
      <c r="G212" s="5">
        <v>50.9</v>
      </c>
      <c r="H212" s="5">
        <v>0</v>
      </c>
      <c r="I212" s="5">
        <v>0.08</v>
      </c>
      <c r="J212" s="5">
        <v>25.2</v>
      </c>
      <c r="K212" s="5">
        <v>120</v>
      </c>
      <c r="L212" s="5">
        <v>7.2</v>
      </c>
      <c r="M212" s="5">
        <v>6.6</v>
      </c>
      <c r="N212" s="5">
        <v>0.08</v>
      </c>
    </row>
    <row r="213" spans="1:14" ht="12.75">
      <c r="A213" s="15" t="s">
        <v>25</v>
      </c>
      <c r="B213" s="6" t="s">
        <v>26</v>
      </c>
      <c r="C213" s="5">
        <v>200</v>
      </c>
      <c r="D213" s="5">
        <v>0.5</v>
      </c>
      <c r="E213" s="5">
        <v>0.01</v>
      </c>
      <c r="F213" s="5">
        <v>9.32</v>
      </c>
      <c r="G213" s="5">
        <v>44.4</v>
      </c>
      <c r="H213" s="5">
        <v>0</v>
      </c>
      <c r="I213" s="5">
        <v>0.03</v>
      </c>
      <c r="J213" s="5">
        <v>0</v>
      </c>
      <c r="K213" s="5">
        <v>10.7</v>
      </c>
      <c r="L213" s="5">
        <v>2.13</v>
      </c>
      <c r="M213" s="5">
        <v>1.2</v>
      </c>
      <c r="N213" s="5">
        <v>0.25</v>
      </c>
    </row>
    <row r="214" spans="1:14" s="3" customFormat="1" ht="12.75">
      <c r="A214" s="8"/>
      <c r="B214" s="20" t="s">
        <v>28</v>
      </c>
      <c r="C214" s="8"/>
      <c r="D214" s="8">
        <f aca="true" t="shared" si="39" ref="D214:N214">D210+D211+D212+D213</f>
        <v>13.450000000000001</v>
      </c>
      <c r="E214" s="8">
        <f t="shared" si="39"/>
        <v>23.51</v>
      </c>
      <c r="F214" s="8">
        <f t="shared" si="39"/>
        <v>66.02000000000001</v>
      </c>
      <c r="G214" s="8">
        <f t="shared" si="39"/>
        <v>434.29999999999995</v>
      </c>
      <c r="H214" s="8">
        <f t="shared" si="39"/>
        <v>0.125</v>
      </c>
      <c r="I214" s="8">
        <f t="shared" si="39"/>
        <v>0.11</v>
      </c>
      <c r="J214" s="8">
        <f t="shared" si="39"/>
        <v>25.279999999999998</v>
      </c>
      <c r="K214" s="8">
        <f t="shared" si="39"/>
        <v>147.7</v>
      </c>
      <c r="L214" s="8">
        <f t="shared" si="39"/>
        <v>116.37</v>
      </c>
      <c r="M214" s="8">
        <f t="shared" si="39"/>
        <v>55.660000000000004</v>
      </c>
      <c r="N214" s="8">
        <f t="shared" si="39"/>
        <v>1.85</v>
      </c>
    </row>
    <row r="215" ht="12.75">
      <c r="B215" s="8" t="s">
        <v>29</v>
      </c>
    </row>
    <row r="216" spans="1:14" ht="25.5">
      <c r="A216" s="18" t="s">
        <v>189</v>
      </c>
      <c r="B216" s="6" t="s">
        <v>190</v>
      </c>
      <c r="C216" s="18">
        <v>60</v>
      </c>
      <c r="D216" s="18">
        <v>0.6</v>
      </c>
      <c r="E216" s="18">
        <v>3.7</v>
      </c>
      <c r="F216" s="18">
        <v>2.23</v>
      </c>
      <c r="G216" s="18">
        <v>44.52</v>
      </c>
      <c r="H216" s="18">
        <v>0.03</v>
      </c>
      <c r="I216" s="18">
        <v>10.06</v>
      </c>
      <c r="J216" s="18">
        <v>0</v>
      </c>
      <c r="K216" s="18">
        <v>11.2</v>
      </c>
      <c r="L216" s="18">
        <v>20.76</v>
      </c>
      <c r="M216" s="18">
        <v>9.76</v>
      </c>
      <c r="N216" s="18">
        <v>44</v>
      </c>
    </row>
    <row r="217" spans="1:14" ht="25.5">
      <c r="A217" s="15" t="s">
        <v>146</v>
      </c>
      <c r="B217" s="6" t="s">
        <v>147</v>
      </c>
      <c r="C217" s="11">
        <v>200</v>
      </c>
      <c r="D217" s="5">
        <v>1.6</v>
      </c>
      <c r="E217" s="5">
        <v>1.92</v>
      </c>
      <c r="F217" s="5">
        <v>11.84</v>
      </c>
      <c r="G217" s="5">
        <v>72</v>
      </c>
      <c r="H217" s="5">
        <v>0.18</v>
      </c>
      <c r="I217" s="5">
        <v>21.36</v>
      </c>
      <c r="J217" s="5">
        <v>0.52</v>
      </c>
      <c r="K217" s="5">
        <v>28.7</v>
      </c>
      <c r="L217" s="5">
        <v>176.5</v>
      </c>
      <c r="M217" s="5">
        <v>34.74</v>
      </c>
      <c r="N217" s="5">
        <v>10.64</v>
      </c>
    </row>
    <row r="218" spans="1:14" ht="12.75">
      <c r="A218" s="11" t="s">
        <v>67</v>
      </c>
      <c r="B218" s="6" t="s">
        <v>68</v>
      </c>
      <c r="C218" s="5">
        <v>200</v>
      </c>
      <c r="D218" s="5">
        <v>4.09</v>
      </c>
      <c r="E218" s="5">
        <v>6.4</v>
      </c>
      <c r="F218" s="5">
        <v>27.3</v>
      </c>
      <c r="G218" s="5">
        <v>183</v>
      </c>
      <c r="H218" s="5">
        <v>0.186</v>
      </c>
      <c r="I218" s="5">
        <v>24.2</v>
      </c>
      <c r="J218" s="5">
        <v>34</v>
      </c>
      <c r="K218" s="5">
        <v>49.3</v>
      </c>
      <c r="L218" s="5">
        <v>115.5</v>
      </c>
      <c r="M218" s="5">
        <v>37</v>
      </c>
      <c r="N218" s="5">
        <v>1.35</v>
      </c>
    </row>
    <row r="219" spans="1:14" ht="12.75">
      <c r="A219" s="23" t="s">
        <v>112</v>
      </c>
      <c r="B219" s="6" t="s">
        <v>113</v>
      </c>
      <c r="C219" s="5">
        <v>100</v>
      </c>
      <c r="D219" s="5">
        <v>9.88</v>
      </c>
      <c r="E219" s="5">
        <v>17.2</v>
      </c>
      <c r="F219" s="5">
        <v>1.84</v>
      </c>
      <c r="G219" s="5">
        <v>140</v>
      </c>
      <c r="H219" s="5">
        <v>0.12</v>
      </c>
      <c r="I219" s="5">
        <v>0.02</v>
      </c>
      <c r="J219" s="5">
        <v>43</v>
      </c>
      <c r="K219" s="5">
        <v>30.1</v>
      </c>
      <c r="L219" s="5">
        <v>69.2</v>
      </c>
      <c r="M219" s="5">
        <v>9.1</v>
      </c>
      <c r="N219" s="5">
        <v>0.72</v>
      </c>
    </row>
    <row r="220" spans="1:14" ht="12.75">
      <c r="A220" s="11"/>
      <c r="B220" s="6" t="s">
        <v>24</v>
      </c>
      <c r="C220" s="5">
        <v>60</v>
      </c>
      <c r="D220" s="5">
        <v>4.8</v>
      </c>
      <c r="E220" s="5">
        <v>0.75</v>
      </c>
      <c r="F220" s="5">
        <v>25.65</v>
      </c>
      <c r="G220" s="5">
        <v>120.6</v>
      </c>
      <c r="H220" s="5">
        <v>0.1</v>
      </c>
      <c r="I220" s="5">
        <v>0</v>
      </c>
      <c r="J220" s="5">
        <v>0</v>
      </c>
      <c r="K220" s="5">
        <v>13.8</v>
      </c>
      <c r="L220" s="5">
        <v>0.96</v>
      </c>
      <c r="M220" s="5">
        <v>19.8</v>
      </c>
      <c r="N220" s="5">
        <v>1.2</v>
      </c>
    </row>
    <row r="221" spans="1:14" ht="12.75">
      <c r="A221" s="15" t="s">
        <v>25</v>
      </c>
      <c r="B221" s="6" t="s">
        <v>26</v>
      </c>
      <c r="C221" s="5">
        <v>200</v>
      </c>
      <c r="D221" s="5">
        <v>0.5</v>
      </c>
      <c r="E221" s="5">
        <v>0.01</v>
      </c>
      <c r="F221" s="5">
        <v>9.32</v>
      </c>
      <c r="G221" s="5">
        <v>44.4</v>
      </c>
      <c r="H221" s="5">
        <v>0</v>
      </c>
      <c r="I221" s="5">
        <v>0.03</v>
      </c>
      <c r="J221" s="5">
        <v>0</v>
      </c>
      <c r="K221" s="5">
        <v>10.7</v>
      </c>
      <c r="L221" s="5">
        <v>2.13</v>
      </c>
      <c r="M221" s="5">
        <v>1.2</v>
      </c>
      <c r="N221" s="5">
        <v>0.25</v>
      </c>
    </row>
    <row r="222" spans="1:14" s="3" customFormat="1" ht="12.75">
      <c r="A222" s="8"/>
      <c r="B222" s="20" t="s">
        <v>38</v>
      </c>
      <c r="C222" s="8"/>
      <c r="D222" s="8">
        <f aca="true" t="shared" si="40" ref="D222:N222">D216+D217+D218+D219+D220+D221</f>
        <v>21.470000000000002</v>
      </c>
      <c r="E222" s="8">
        <f t="shared" si="40"/>
        <v>29.98</v>
      </c>
      <c r="F222" s="8">
        <f t="shared" si="40"/>
        <v>78.18</v>
      </c>
      <c r="G222" s="8">
        <f t="shared" si="40"/>
        <v>604.52</v>
      </c>
      <c r="H222" s="8">
        <f t="shared" si="40"/>
        <v>0.616</v>
      </c>
      <c r="I222" s="8">
        <f t="shared" si="40"/>
        <v>55.67000000000001</v>
      </c>
      <c r="J222" s="8">
        <f t="shared" si="40"/>
        <v>77.52000000000001</v>
      </c>
      <c r="K222" s="8">
        <f t="shared" si="40"/>
        <v>143.79999999999998</v>
      </c>
      <c r="L222" s="8">
        <f t="shared" si="40"/>
        <v>385.04999999999995</v>
      </c>
      <c r="M222" s="8">
        <f t="shared" si="40"/>
        <v>111.6</v>
      </c>
      <c r="N222" s="8">
        <f t="shared" si="40"/>
        <v>58.160000000000004</v>
      </c>
    </row>
    <row r="223" ht="12.75">
      <c r="B223" s="8" t="s">
        <v>39</v>
      </c>
    </row>
    <row r="224" spans="1:14" ht="12.75">
      <c r="A224" s="11" t="s">
        <v>71</v>
      </c>
      <c r="B224" s="6" t="s">
        <v>72</v>
      </c>
      <c r="C224" s="5">
        <v>40</v>
      </c>
      <c r="D224" s="5">
        <v>4.16</v>
      </c>
      <c r="E224" s="5">
        <v>3.52</v>
      </c>
      <c r="F224" s="5">
        <v>10.56</v>
      </c>
      <c r="G224" s="5">
        <v>89.6</v>
      </c>
      <c r="H224" s="5">
        <v>0.02</v>
      </c>
      <c r="I224" s="5">
        <v>0.32</v>
      </c>
      <c r="J224" s="5">
        <v>0.064</v>
      </c>
      <c r="K224" s="5">
        <v>91.2</v>
      </c>
      <c r="L224" s="5">
        <v>148.8</v>
      </c>
      <c r="M224" s="5">
        <v>31.2</v>
      </c>
      <c r="N224" s="5">
        <v>1.2</v>
      </c>
    </row>
    <row r="225" spans="1:14" ht="12.75">
      <c r="A225" s="11"/>
      <c r="B225" s="6" t="s">
        <v>24</v>
      </c>
      <c r="C225" s="5">
        <v>40</v>
      </c>
      <c r="D225" s="5">
        <v>3.2</v>
      </c>
      <c r="E225" s="5">
        <v>0.5</v>
      </c>
      <c r="F225" s="5">
        <v>17.1</v>
      </c>
      <c r="G225" s="5">
        <v>80.4</v>
      </c>
      <c r="H225" s="5">
        <v>0.065</v>
      </c>
      <c r="I225" s="5">
        <v>0</v>
      </c>
      <c r="J225" s="5">
        <v>0</v>
      </c>
      <c r="K225" s="5">
        <v>9.2</v>
      </c>
      <c r="L225" s="5">
        <v>0.64</v>
      </c>
      <c r="M225" s="5">
        <v>13.2</v>
      </c>
      <c r="N225" s="5">
        <v>0.8</v>
      </c>
    </row>
    <row r="226" spans="1:14" ht="12.75">
      <c r="A226" s="11" t="s">
        <v>73</v>
      </c>
      <c r="B226" s="6" t="s">
        <v>74</v>
      </c>
      <c r="C226" s="5">
        <v>200</v>
      </c>
      <c r="D226" s="5">
        <v>4.2</v>
      </c>
      <c r="E226" s="5">
        <v>3.6</v>
      </c>
      <c r="F226" s="5">
        <v>17.3</v>
      </c>
      <c r="G226" s="5">
        <v>118.7</v>
      </c>
      <c r="H226" s="5">
        <v>0.05</v>
      </c>
      <c r="I226" s="5">
        <v>1.6</v>
      </c>
      <c r="J226" s="5">
        <v>24</v>
      </c>
      <c r="K226" s="5">
        <v>152.9</v>
      </c>
      <c r="L226" s="5">
        <v>127.87</v>
      </c>
      <c r="M226" s="5">
        <v>22.23</v>
      </c>
      <c r="N226" s="5">
        <v>0.55</v>
      </c>
    </row>
    <row r="227" spans="1:14" s="3" customFormat="1" ht="12.75">
      <c r="A227" s="16"/>
      <c r="B227" s="20" t="s">
        <v>44</v>
      </c>
      <c r="C227" s="8"/>
      <c r="D227" s="8">
        <f>D224+D225+D226</f>
        <v>11.56</v>
      </c>
      <c r="E227" s="8">
        <f aca="true" t="shared" si="41" ref="E227:N227">E224+E225+E226</f>
        <v>7.619999999999999</v>
      </c>
      <c r="F227" s="8">
        <f t="shared" si="41"/>
        <v>44.96000000000001</v>
      </c>
      <c r="G227" s="8">
        <f t="shared" si="41"/>
        <v>288.7</v>
      </c>
      <c r="H227" s="8">
        <f t="shared" si="41"/>
        <v>0.135</v>
      </c>
      <c r="I227" s="8">
        <f t="shared" si="41"/>
        <v>1.9200000000000002</v>
      </c>
      <c r="J227" s="8">
        <f t="shared" si="41"/>
        <v>24.064</v>
      </c>
      <c r="K227" s="8">
        <f t="shared" si="41"/>
        <v>253.3</v>
      </c>
      <c r="L227" s="8">
        <f t="shared" si="41"/>
        <v>277.31</v>
      </c>
      <c r="M227" s="8">
        <f t="shared" si="41"/>
        <v>66.63</v>
      </c>
      <c r="N227" s="8">
        <f t="shared" si="41"/>
        <v>2.55</v>
      </c>
    </row>
    <row r="228" spans="1:14" s="3" customFormat="1" ht="12.75">
      <c r="A228" s="8"/>
      <c r="B228" s="20" t="s">
        <v>45</v>
      </c>
      <c r="C228" s="8"/>
      <c r="D228" s="8">
        <f aca="true" t="shared" si="42" ref="D228:N228">D214+D222+D227</f>
        <v>46.480000000000004</v>
      </c>
      <c r="E228" s="8">
        <f t="shared" si="42"/>
        <v>61.11</v>
      </c>
      <c r="F228" s="8">
        <f t="shared" si="42"/>
        <v>189.16000000000003</v>
      </c>
      <c r="G228" s="8">
        <f t="shared" si="42"/>
        <v>1327.52</v>
      </c>
      <c r="H228" s="8">
        <f t="shared" si="42"/>
        <v>0.876</v>
      </c>
      <c r="I228" s="8">
        <f t="shared" si="42"/>
        <v>57.70000000000001</v>
      </c>
      <c r="J228" s="8">
        <f t="shared" si="42"/>
        <v>126.864</v>
      </c>
      <c r="K228" s="8">
        <f t="shared" si="42"/>
        <v>544.8</v>
      </c>
      <c r="L228" s="8">
        <f t="shared" si="42"/>
        <v>778.73</v>
      </c>
      <c r="M228" s="8">
        <f t="shared" si="42"/>
        <v>233.89</v>
      </c>
      <c r="N228" s="8">
        <f t="shared" si="42"/>
        <v>62.56</v>
      </c>
    </row>
    <row r="229" spans="1:14" ht="12.75" customHeight="1">
      <c r="A229" s="60" t="s">
        <v>159</v>
      </c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</row>
    <row r="230" spans="1:14" ht="12.75" customHeight="1">
      <c r="A230" s="8"/>
      <c r="B230" s="8" t="s">
        <v>21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25.5">
      <c r="A231" s="15" t="s">
        <v>22</v>
      </c>
      <c r="B231" s="6" t="s">
        <v>215</v>
      </c>
      <c r="C231" s="5" t="s">
        <v>184</v>
      </c>
      <c r="D231" s="5">
        <v>4.39</v>
      </c>
      <c r="E231" s="5">
        <v>4.2</v>
      </c>
      <c r="F231" s="5">
        <v>28.3</v>
      </c>
      <c r="G231" s="5">
        <v>169</v>
      </c>
      <c r="H231" s="5">
        <v>0.17</v>
      </c>
      <c r="I231" s="5">
        <v>0</v>
      </c>
      <c r="J231" s="5">
        <v>20</v>
      </c>
      <c r="K231" s="5">
        <v>37.1</v>
      </c>
      <c r="L231" s="5">
        <v>172.7</v>
      </c>
      <c r="M231" s="5">
        <v>21.8</v>
      </c>
      <c r="N231" s="5">
        <v>0.8</v>
      </c>
    </row>
    <row r="232" spans="1:14" ht="12.75">
      <c r="A232" s="11"/>
      <c r="B232" s="6" t="s">
        <v>24</v>
      </c>
      <c r="C232" s="5">
        <v>40</v>
      </c>
      <c r="D232" s="5">
        <v>3.2</v>
      </c>
      <c r="E232" s="5">
        <v>0.5</v>
      </c>
      <c r="F232" s="5">
        <v>17.1</v>
      </c>
      <c r="G232" s="5">
        <v>80.4</v>
      </c>
      <c r="H232" s="5">
        <v>0.065</v>
      </c>
      <c r="I232" s="5">
        <v>0</v>
      </c>
      <c r="J232" s="5">
        <v>0</v>
      </c>
      <c r="K232" s="5">
        <v>9.2</v>
      </c>
      <c r="L232" s="5">
        <v>0.64</v>
      </c>
      <c r="M232" s="5">
        <v>13.2</v>
      </c>
      <c r="N232" s="5">
        <v>0.8</v>
      </c>
    </row>
    <row r="233" spans="1:14" ht="12.75">
      <c r="A233" s="15" t="s">
        <v>25</v>
      </c>
      <c r="B233" s="6" t="s">
        <v>26</v>
      </c>
      <c r="C233" s="5">
        <v>200</v>
      </c>
      <c r="D233" s="5">
        <v>0.5</v>
      </c>
      <c r="E233" s="5">
        <v>0.01</v>
      </c>
      <c r="F233" s="5">
        <v>9.32</v>
      </c>
      <c r="G233" s="5">
        <v>44.4</v>
      </c>
      <c r="H233" s="5">
        <v>0</v>
      </c>
      <c r="I233" s="5">
        <v>0.03</v>
      </c>
      <c r="J233" s="5">
        <v>0</v>
      </c>
      <c r="K233" s="5">
        <v>10.7</v>
      </c>
      <c r="L233" s="5">
        <v>2.13</v>
      </c>
      <c r="M233" s="5">
        <v>1.2</v>
      </c>
      <c r="N233" s="5">
        <v>0.25</v>
      </c>
    </row>
    <row r="234" spans="1:14" s="3" customFormat="1" ht="12.75">
      <c r="A234" s="11"/>
      <c r="B234" s="6" t="s">
        <v>27</v>
      </c>
      <c r="C234" s="5">
        <v>10</v>
      </c>
      <c r="D234" s="5">
        <v>0.08</v>
      </c>
      <c r="E234" s="5">
        <v>7.3</v>
      </c>
      <c r="F234" s="5">
        <v>0.13</v>
      </c>
      <c r="G234" s="5">
        <v>66</v>
      </c>
      <c r="H234" s="5">
        <v>0.001</v>
      </c>
      <c r="I234" s="5">
        <v>0</v>
      </c>
      <c r="J234" s="5">
        <v>40</v>
      </c>
      <c r="K234" s="5">
        <v>2.42</v>
      </c>
      <c r="L234" s="5">
        <v>3</v>
      </c>
      <c r="M234" s="5">
        <v>0</v>
      </c>
      <c r="N234" s="5">
        <v>0.02</v>
      </c>
    </row>
    <row r="235" spans="1:14" s="3" customFormat="1" ht="12.75">
      <c r="A235" s="8"/>
      <c r="B235" s="20" t="s">
        <v>28</v>
      </c>
      <c r="C235" s="8"/>
      <c r="D235" s="8">
        <f>D231+D232+D233+D234</f>
        <v>8.17</v>
      </c>
      <c r="E235" s="8">
        <f aca="true" t="shared" si="43" ref="E235:N235">E231+E232+E233+E234</f>
        <v>12.01</v>
      </c>
      <c r="F235" s="8">
        <f t="shared" si="43"/>
        <v>54.85000000000001</v>
      </c>
      <c r="G235" s="8">
        <f t="shared" si="43"/>
        <v>359.8</v>
      </c>
      <c r="H235" s="8">
        <f t="shared" si="43"/>
        <v>0.23600000000000002</v>
      </c>
      <c r="I235" s="8">
        <f t="shared" si="43"/>
        <v>0.03</v>
      </c>
      <c r="J235" s="8">
        <f t="shared" si="43"/>
        <v>60</v>
      </c>
      <c r="K235" s="8">
        <f t="shared" si="43"/>
        <v>59.42</v>
      </c>
      <c r="L235" s="8">
        <f t="shared" si="43"/>
        <v>178.46999999999997</v>
      </c>
      <c r="M235" s="8">
        <f t="shared" si="43"/>
        <v>36.2</v>
      </c>
      <c r="N235" s="8">
        <f t="shared" si="43"/>
        <v>1.87</v>
      </c>
    </row>
    <row r="236" ht="12.75">
      <c r="B236" s="8" t="s">
        <v>29</v>
      </c>
    </row>
    <row r="237" spans="1:14" ht="12.75">
      <c r="A237" s="18" t="s">
        <v>195</v>
      </c>
      <c r="B237" s="6" t="s">
        <v>196</v>
      </c>
      <c r="C237" s="18">
        <v>60</v>
      </c>
      <c r="D237" s="18">
        <v>0.36</v>
      </c>
      <c r="E237" s="18">
        <v>4.26</v>
      </c>
      <c r="F237" s="18">
        <v>1.8</v>
      </c>
      <c r="G237" s="18">
        <v>47.4</v>
      </c>
      <c r="H237" s="18">
        <v>0.01</v>
      </c>
      <c r="I237" s="18">
        <v>6</v>
      </c>
      <c r="J237" s="18">
        <v>0.14</v>
      </c>
      <c r="K237" s="18">
        <v>15.66</v>
      </c>
      <c r="L237" s="18">
        <v>19.2</v>
      </c>
      <c r="M237" s="18">
        <v>7.44</v>
      </c>
      <c r="N237" s="18">
        <v>0.31</v>
      </c>
    </row>
    <row r="238" spans="1:14" ht="12.75">
      <c r="A238" s="11" t="s">
        <v>216</v>
      </c>
      <c r="B238" s="6" t="s">
        <v>217</v>
      </c>
      <c r="C238" s="11">
        <v>200</v>
      </c>
      <c r="D238" s="5">
        <v>34.39</v>
      </c>
      <c r="E238" s="5">
        <v>33.62</v>
      </c>
      <c r="F238" s="5">
        <v>57.33</v>
      </c>
      <c r="G238" s="5">
        <v>669</v>
      </c>
      <c r="H238" s="5">
        <v>0.4</v>
      </c>
      <c r="I238" s="5">
        <v>36.45</v>
      </c>
      <c r="J238" s="5">
        <v>60</v>
      </c>
      <c r="K238" s="5">
        <v>181.2</v>
      </c>
      <c r="L238" s="5">
        <v>706.1</v>
      </c>
      <c r="M238" s="5">
        <v>189.4</v>
      </c>
      <c r="N238" s="5">
        <v>5.06</v>
      </c>
    </row>
    <row r="239" spans="1:14" ht="12.75">
      <c r="A239" s="11" t="s">
        <v>122</v>
      </c>
      <c r="B239" s="6" t="s">
        <v>123</v>
      </c>
      <c r="C239" s="5">
        <v>200</v>
      </c>
      <c r="D239" s="5">
        <v>4.67</v>
      </c>
      <c r="E239" s="5">
        <v>5.47</v>
      </c>
      <c r="F239" s="5">
        <v>31.33</v>
      </c>
      <c r="G239" s="5">
        <v>226</v>
      </c>
      <c r="H239" s="5">
        <v>0.14</v>
      </c>
      <c r="I239" s="5">
        <v>0</v>
      </c>
      <c r="J239" s="5">
        <v>0.14</v>
      </c>
      <c r="K239" s="5">
        <v>18.2</v>
      </c>
      <c r="L239" s="5">
        <v>67</v>
      </c>
      <c r="M239" s="5">
        <v>11.3</v>
      </c>
      <c r="N239" s="5">
        <v>1.16</v>
      </c>
    </row>
    <row r="240" spans="1:14" ht="12.75">
      <c r="A240" s="23" t="s">
        <v>161</v>
      </c>
      <c r="B240" s="6" t="s">
        <v>162</v>
      </c>
      <c r="C240" s="5">
        <v>120</v>
      </c>
      <c r="D240" s="5">
        <v>14.71</v>
      </c>
      <c r="E240" s="5">
        <v>4.06</v>
      </c>
      <c r="F240" s="5">
        <v>3.52</v>
      </c>
      <c r="G240" s="5">
        <v>189</v>
      </c>
      <c r="H240" s="5">
        <v>0.05</v>
      </c>
      <c r="I240" s="5">
        <v>0.01</v>
      </c>
      <c r="J240" s="5">
        <v>16</v>
      </c>
      <c r="K240" s="5">
        <v>22.3</v>
      </c>
      <c r="L240" s="5">
        <v>116.5</v>
      </c>
      <c r="M240" s="5">
        <v>18.8</v>
      </c>
      <c r="N240" s="5">
        <v>0.97</v>
      </c>
    </row>
    <row r="241" spans="1:14" ht="12.75">
      <c r="A241" s="11"/>
      <c r="B241" s="6" t="s">
        <v>24</v>
      </c>
      <c r="C241" s="5">
        <v>60</v>
      </c>
      <c r="D241" s="5">
        <v>4.8</v>
      </c>
      <c r="E241" s="5">
        <v>0.75</v>
      </c>
      <c r="F241" s="5">
        <v>25.65</v>
      </c>
      <c r="G241" s="5">
        <v>120.6</v>
      </c>
      <c r="H241" s="5">
        <v>0.1</v>
      </c>
      <c r="I241" s="5">
        <v>0</v>
      </c>
      <c r="J241" s="5">
        <v>0</v>
      </c>
      <c r="K241" s="5">
        <v>13.8</v>
      </c>
      <c r="L241" s="5">
        <v>0.96</v>
      </c>
      <c r="M241" s="5">
        <v>19.8</v>
      </c>
      <c r="N241" s="5">
        <v>1.2</v>
      </c>
    </row>
    <row r="242" spans="1:14" ht="12.75">
      <c r="A242" s="15" t="s">
        <v>25</v>
      </c>
      <c r="B242" s="6" t="s">
        <v>26</v>
      </c>
      <c r="C242" s="5">
        <v>200</v>
      </c>
      <c r="D242" s="5">
        <v>0.5</v>
      </c>
      <c r="E242" s="5">
        <v>0.01</v>
      </c>
      <c r="F242" s="5">
        <v>9.32</v>
      </c>
      <c r="G242" s="5">
        <v>44.4</v>
      </c>
      <c r="H242" s="5">
        <v>0</v>
      </c>
      <c r="I242" s="5">
        <v>0.03</v>
      </c>
      <c r="J242" s="5">
        <v>0</v>
      </c>
      <c r="K242" s="5">
        <v>10.7</v>
      </c>
      <c r="L242" s="5">
        <v>2.13</v>
      </c>
      <c r="M242" s="5">
        <v>1.2</v>
      </c>
      <c r="N242" s="5">
        <v>0.25</v>
      </c>
    </row>
    <row r="243" spans="1:14" s="3" customFormat="1" ht="12.75">
      <c r="A243" s="8"/>
      <c r="B243" s="20" t="s">
        <v>38</v>
      </c>
      <c r="C243" s="8"/>
      <c r="D243" s="8">
        <f>D237+D238+D239+D240+D241+D242</f>
        <v>59.43</v>
      </c>
      <c r="E243" s="8">
        <f aca="true" t="shared" si="44" ref="E243:N243">E237+E238+E239+E240+E241+E242</f>
        <v>48.169999999999995</v>
      </c>
      <c r="F243" s="8">
        <f t="shared" si="44"/>
        <v>128.95</v>
      </c>
      <c r="G243" s="8">
        <f t="shared" si="44"/>
        <v>1296.4</v>
      </c>
      <c r="H243" s="8">
        <f t="shared" si="44"/>
        <v>0.7000000000000001</v>
      </c>
      <c r="I243" s="8">
        <f t="shared" si="44"/>
        <v>42.49</v>
      </c>
      <c r="J243" s="8">
        <f t="shared" si="44"/>
        <v>76.28</v>
      </c>
      <c r="K243" s="8">
        <f t="shared" si="44"/>
        <v>261.86</v>
      </c>
      <c r="L243" s="8">
        <f t="shared" si="44"/>
        <v>911.8900000000001</v>
      </c>
      <c r="M243" s="8">
        <f t="shared" si="44"/>
        <v>247.94000000000003</v>
      </c>
      <c r="N243" s="8">
        <f t="shared" si="44"/>
        <v>8.95</v>
      </c>
    </row>
    <row r="244" spans="1:14" s="3" customFormat="1" ht="12.75">
      <c r="A244" s="8"/>
      <c r="B244" s="20" t="s">
        <v>45</v>
      </c>
      <c r="C244" s="8"/>
      <c r="D244" s="8">
        <f aca="true" t="shared" si="45" ref="D244:N244">D235+D243</f>
        <v>67.6</v>
      </c>
      <c r="E244" s="8">
        <f t="shared" si="45"/>
        <v>60.17999999999999</v>
      </c>
      <c r="F244" s="8">
        <f t="shared" si="45"/>
        <v>183.8</v>
      </c>
      <c r="G244" s="8">
        <f t="shared" si="45"/>
        <v>1656.2</v>
      </c>
      <c r="H244" s="8">
        <f t="shared" si="45"/>
        <v>0.936</v>
      </c>
      <c r="I244" s="8">
        <f t="shared" si="45"/>
        <v>42.52</v>
      </c>
      <c r="J244" s="8">
        <f t="shared" si="45"/>
        <v>136.28</v>
      </c>
      <c r="K244" s="8">
        <f t="shared" si="45"/>
        <v>321.28000000000003</v>
      </c>
      <c r="L244" s="8">
        <f t="shared" si="45"/>
        <v>1090.3600000000001</v>
      </c>
      <c r="M244" s="8">
        <f t="shared" si="45"/>
        <v>284.14000000000004</v>
      </c>
      <c r="N244" s="8">
        <f t="shared" si="45"/>
        <v>10.82</v>
      </c>
    </row>
    <row r="246" spans="1:14" s="3" customFormat="1" ht="12.75">
      <c r="A246" s="8"/>
      <c r="B246" s="20" t="s">
        <v>163</v>
      </c>
      <c r="C246" s="8"/>
      <c r="D246" s="8">
        <f aca="true" t="shared" si="46" ref="D246:N246">D214+D193+D173+D152+D130+D94+D73+D52+D32+D12+D235+D114</f>
        <v>125.43999999999998</v>
      </c>
      <c r="E246" s="8">
        <f t="shared" si="46"/>
        <v>185.04000000000002</v>
      </c>
      <c r="F246" s="8">
        <f t="shared" si="46"/>
        <v>713.25</v>
      </c>
      <c r="G246" s="8">
        <f t="shared" si="46"/>
        <v>4558.5</v>
      </c>
      <c r="H246" s="8">
        <f t="shared" si="46"/>
        <v>2.761</v>
      </c>
      <c r="I246" s="8">
        <f t="shared" si="46"/>
        <v>1.8800000000000003</v>
      </c>
      <c r="J246" s="8">
        <f t="shared" si="46"/>
        <v>623.1299999999999</v>
      </c>
      <c r="K246" s="8">
        <f t="shared" si="46"/>
        <v>1350.1400000000003</v>
      </c>
      <c r="L246" s="8">
        <f t="shared" si="46"/>
        <v>1578.4</v>
      </c>
      <c r="M246" s="8">
        <f t="shared" si="46"/>
        <v>637</v>
      </c>
      <c r="N246" s="8">
        <f t="shared" si="46"/>
        <v>27.460000000000004</v>
      </c>
    </row>
    <row r="247" spans="1:14" s="28" customFormat="1" ht="12.75">
      <c r="A247" s="5"/>
      <c r="B247" s="6" t="s">
        <v>218</v>
      </c>
      <c r="C247" s="5"/>
      <c r="D247" s="31">
        <f aca="true" t="shared" si="47" ref="D247:N247">D246/12</f>
        <v>10.453333333333331</v>
      </c>
      <c r="E247" s="31">
        <f t="shared" si="47"/>
        <v>15.420000000000002</v>
      </c>
      <c r="F247" s="31">
        <f t="shared" si="47"/>
        <v>59.4375</v>
      </c>
      <c r="G247" s="31">
        <f t="shared" si="47"/>
        <v>379.875</v>
      </c>
      <c r="H247" s="31">
        <f t="shared" si="47"/>
        <v>0.23008333333333333</v>
      </c>
      <c r="I247" s="31">
        <f t="shared" si="47"/>
        <v>0.1566666666666667</v>
      </c>
      <c r="J247" s="31">
        <f t="shared" si="47"/>
        <v>51.92749999999999</v>
      </c>
      <c r="K247" s="31">
        <f t="shared" si="47"/>
        <v>112.5116666666667</v>
      </c>
      <c r="L247" s="31">
        <f t="shared" si="47"/>
        <v>131.53333333333333</v>
      </c>
      <c r="M247" s="31">
        <f t="shared" si="47"/>
        <v>53.083333333333336</v>
      </c>
      <c r="N247" s="31">
        <f t="shared" si="47"/>
        <v>2.2883333333333336</v>
      </c>
    </row>
    <row r="248" spans="1:14" s="3" customFormat="1" ht="12.75">
      <c r="A248" s="8"/>
      <c r="B248" s="20" t="s">
        <v>165</v>
      </c>
      <c r="C248" s="8"/>
      <c r="D248" s="8">
        <f aca="true" t="shared" si="48" ref="D248:N248">D243+D222+D201+D180+D160+D139+D122+D102+D81+D60+D40+D19</f>
        <v>383.85999999999996</v>
      </c>
      <c r="E248" s="8">
        <f t="shared" si="48"/>
        <v>326.072</v>
      </c>
      <c r="F248" s="8">
        <f t="shared" si="48"/>
        <v>1300.74</v>
      </c>
      <c r="G248" s="8">
        <f t="shared" si="48"/>
        <v>9468.800000000001</v>
      </c>
      <c r="H248" s="8">
        <f t="shared" si="48"/>
        <v>28.845</v>
      </c>
      <c r="I248" s="8">
        <f t="shared" si="48"/>
        <v>395.46</v>
      </c>
      <c r="J248" s="8">
        <f t="shared" si="48"/>
        <v>794.4710000000001</v>
      </c>
      <c r="K248" s="8">
        <f t="shared" si="48"/>
        <v>1892.57</v>
      </c>
      <c r="L248" s="8">
        <f t="shared" si="48"/>
        <v>6453.57</v>
      </c>
      <c r="M248" s="8">
        <f t="shared" si="48"/>
        <v>1919.8700000000001</v>
      </c>
      <c r="N248" s="8">
        <f t="shared" si="48"/>
        <v>403.15000000000003</v>
      </c>
    </row>
    <row r="249" spans="1:14" s="28" customFormat="1" ht="12.75">
      <c r="A249" s="5"/>
      <c r="B249" s="6" t="s">
        <v>219</v>
      </c>
      <c r="C249" s="5"/>
      <c r="D249" s="31">
        <f>D248/12</f>
        <v>31.98833333333333</v>
      </c>
      <c r="E249" s="31">
        <f aca="true" t="shared" si="49" ref="E249:N249">E248/12</f>
        <v>27.172666666666668</v>
      </c>
      <c r="F249" s="31">
        <f t="shared" si="49"/>
        <v>108.395</v>
      </c>
      <c r="G249" s="31">
        <f t="shared" si="49"/>
        <v>789.0666666666667</v>
      </c>
      <c r="H249" s="31">
        <f t="shared" si="49"/>
        <v>2.40375</v>
      </c>
      <c r="I249" s="31">
        <f t="shared" si="49"/>
        <v>32.955</v>
      </c>
      <c r="J249" s="31">
        <f t="shared" si="49"/>
        <v>66.20591666666668</v>
      </c>
      <c r="K249" s="31">
        <f t="shared" si="49"/>
        <v>157.71416666666667</v>
      </c>
      <c r="L249" s="31">
        <f t="shared" si="49"/>
        <v>537.7975</v>
      </c>
      <c r="M249" s="31">
        <f t="shared" si="49"/>
        <v>159.98916666666668</v>
      </c>
      <c r="N249" s="31">
        <f t="shared" si="49"/>
        <v>33.59583333333334</v>
      </c>
    </row>
    <row r="250" spans="1:14" s="3" customFormat="1" ht="12.75">
      <c r="A250" s="8"/>
      <c r="B250" s="20" t="s">
        <v>44</v>
      </c>
      <c r="C250" s="8"/>
      <c r="D250" s="8">
        <f aca="true" t="shared" si="50" ref="D250:N250">D227+D206+D185+D165+D144+D106+D86+D65+D45+D24</f>
        <v>88.53000000000002</v>
      </c>
      <c r="E250" s="8">
        <f t="shared" si="50"/>
        <v>65.58999999999999</v>
      </c>
      <c r="F250" s="8">
        <f t="shared" si="50"/>
        <v>647.25</v>
      </c>
      <c r="G250" s="8">
        <f t="shared" si="50"/>
        <v>3507.5000000000005</v>
      </c>
      <c r="H250" s="8">
        <f t="shared" si="50"/>
        <v>1.46</v>
      </c>
      <c r="I250" s="8">
        <f t="shared" si="50"/>
        <v>84.23</v>
      </c>
      <c r="J250" s="8">
        <f t="shared" si="50"/>
        <v>310.038</v>
      </c>
      <c r="K250" s="8">
        <f t="shared" si="50"/>
        <v>1498.43</v>
      </c>
      <c r="L250" s="8">
        <f t="shared" si="50"/>
        <v>1640.02</v>
      </c>
      <c r="M250" s="8">
        <f t="shared" si="50"/>
        <v>479.34000000000003</v>
      </c>
      <c r="N250" s="8">
        <f t="shared" si="50"/>
        <v>27.82</v>
      </c>
    </row>
    <row r="251" spans="2:14" ht="12.75">
      <c r="B251" s="20" t="s">
        <v>168</v>
      </c>
      <c r="D251" s="8">
        <f aca="true" t="shared" si="51" ref="D251:N251">D246+D248+D250</f>
        <v>597.8299999999999</v>
      </c>
      <c r="E251" s="25">
        <f t="shared" si="51"/>
        <v>576.702</v>
      </c>
      <c r="F251" s="8">
        <f t="shared" si="51"/>
        <v>2661.24</v>
      </c>
      <c r="G251" s="8">
        <f t="shared" si="51"/>
        <v>17534.800000000003</v>
      </c>
      <c r="H251" s="8">
        <f t="shared" si="51"/>
        <v>33.065999999999995</v>
      </c>
      <c r="I251" s="8">
        <f t="shared" si="51"/>
        <v>481.57</v>
      </c>
      <c r="J251" s="8">
        <f t="shared" si="51"/>
        <v>1727.6390000000001</v>
      </c>
      <c r="K251" s="8">
        <f t="shared" si="51"/>
        <v>4741.14</v>
      </c>
      <c r="L251" s="8">
        <f t="shared" si="51"/>
        <v>9671.99</v>
      </c>
      <c r="M251" s="8">
        <f t="shared" si="51"/>
        <v>3036.21</v>
      </c>
      <c r="N251" s="8">
        <f t="shared" si="51"/>
        <v>458.43</v>
      </c>
    </row>
    <row r="252" spans="2:7" ht="12.75">
      <c r="B252" s="20" t="s">
        <v>169</v>
      </c>
      <c r="D252" s="8">
        <v>1</v>
      </c>
      <c r="E252" s="25">
        <f>E251*D252/D251</f>
        <v>0.9646588495057125</v>
      </c>
      <c r="F252" s="26">
        <f>F251*D252/D251</f>
        <v>4.4514995901845005</v>
      </c>
      <c r="G252" s="8"/>
    </row>
    <row r="253" spans="2:7" ht="12.75">
      <c r="B253" s="20" t="s">
        <v>170</v>
      </c>
      <c r="D253" s="25">
        <f>(D25+D46+D66+D87+D107+D123+D145+D166+D186+D207+D228+D244)/12</f>
        <v>49.81916666666667</v>
      </c>
      <c r="E253" s="25">
        <f>(E25+E46+E66+E87+E107+E123+E145+E166+E186+E207+E228+E244)/12</f>
        <v>48.0585</v>
      </c>
      <c r="F253" s="25">
        <f>(F25+F46+F66+F87+F107+F123+F145+F166+F186+F207+F228+F244)/12</f>
        <v>221.76999999999998</v>
      </c>
      <c r="G253" s="25">
        <f>G251/12</f>
        <v>1461.2333333333336</v>
      </c>
    </row>
    <row r="254" ht="12.75">
      <c r="O254" s="32"/>
    </row>
    <row r="256" spans="1:14" ht="78" customHeight="1">
      <c r="A256" s="64" t="s">
        <v>171</v>
      </c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</row>
    <row r="258" s="61" customFormat="1" ht="12.75" customHeight="1">
      <c r="A258" s="61" t="s">
        <v>220</v>
      </c>
    </row>
  </sheetData>
  <sheetProtection selectLockedCells="1" selectUnlockedCells="1"/>
  <mergeCells count="24">
    <mergeCell ref="A256:N256"/>
    <mergeCell ref="A258:IV258"/>
    <mergeCell ref="A4:A5"/>
    <mergeCell ref="B4:B5"/>
    <mergeCell ref="C4:C5"/>
    <mergeCell ref="G4:G5"/>
    <mergeCell ref="A124:N124"/>
    <mergeCell ref="A146:N146"/>
    <mergeCell ref="A167:N167"/>
    <mergeCell ref="A187:N187"/>
    <mergeCell ref="A208:N208"/>
    <mergeCell ref="A229:N229"/>
    <mergeCell ref="A6:N6"/>
    <mergeCell ref="A26:N26"/>
    <mergeCell ref="A47:N47"/>
    <mergeCell ref="A67:N67"/>
    <mergeCell ref="A88:N88"/>
    <mergeCell ref="A108:N108"/>
    <mergeCell ref="A1:N1"/>
    <mergeCell ref="A2:N2"/>
    <mergeCell ref="A3:N3"/>
    <mergeCell ref="D4:F4"/>
    <mergeCell ref="H4:J4"/>
    <mergeCell ref="K4:N4"/>
  </mergeCells>
  <printOptions/>
  <pageMargins left="0.19652777777777777" right="0.19652777777777777" top="0.4340277777777778" bottom="0.4340277777777778" header="0.19652777777777777" footer="0.19652777777777777"/>
  <pageSetup horizontalDpi="300" verticalDpi="300" orientation="landscape" paperSize="9" scale="95"/>
  <headerFooter alignWithMargins="0">
    <oddHeader>&amp;C&amp;A</oddHeader>
    <oddFooter>&amp;CPage &amp;P</oddFooter>
  </headerFooter>
  <rowBreaks count="3" manualBreakCount="3">
    <brk id="40" max="14" man="1"/>
    <brk id="79" max="14" man="1"/>
    <brk id="116" max="14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0"/>
  <sheetViews>
    <sheetView zoomScale="90" zoomScaleNormal="90" zoomScaleSheetLayoutView="80" workbookViewId="0" topLeftCell="A198">
      <selection activeCell="A210" sqref="A210:IV210"/>
    </sheetView>
  </sheetViews>
  <sheetFormatPr defaultColWidth="11.57421875" defaultRowHeight="12.75"/>
  <cols>
    <col min="1" max="1" width="12.7109375" style="5" customWidth="1"/>
    <col min="2" max="2" width="31.57421875" style="6" customWidth="1"/>
    <col min="3" max="3" width="13.57421875" style="5" customWidth="1"/>
    <col min="4" max="4" width="9.421875" style="5" customWidth="1"/>
    <col min="5" max="6" width="9.28125" style="5" customWidth="1"/>
    <col min="7" max="7" width="14.421875" style="5" customWidth="1"/>
    <col min="8" max="8" width="7.00390625" style="5" customWidth="1"/>
    <col min="9" max="9" width="6.7109375" style="5" customWidth="1"/>
    <col min="10" max="12" width="7.28125" style="5" customWidth="1"/>
    <col min="13" max="13" width="6.8515625" style="5" customWidth="1"/>
    <col min="14" max="14" width="7.8515625" style="5" customWidth="1"/>
    <col min="15" max="16384" width="11.57421875" style="7" customWidth="1"/>
  </cols>
  <sheetData>
    <row r="1" spans="1:14" ht="12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 customHeight="1">
      <c r="A2" s="61" t="s">
        <v>186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2.75" customHeight="1">
      <c r="A3" s="61" t="s">
        <v>221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2.75" customHeight="1">
      <c r="A4" s="62" t="s">
        <v>3</v>
      </c>
      <c r="B4" s="61" t="s">
        <v>4</v>
      </c>
      <c r="C4" s="62" t="s">
        <v>5</v>
      </c>
      <c r="D4" s="62" t="s">
        <v>6</v>
      </c>
      <c r="E4" s="62"/>
      <c r="F4" s="62"/>
      <c r="G4" s="62" t="s">
        <v>7</v>
      </c>
      <c r="H4" s="62" t="s">
        <v>8</v>
      </c>
      <c r="I4" s="62"/>
      <c r="J4" s="62"/>
      <c r="K4" s="62" t="s">
        <v>9</v>
      </c>
      <c r="L4" s="62"/>
      <c r="M4" s="62"/>
      <c r="N4" s="62"/>
    </row>
    <row r="5" spans="1:14" ht="12.75">
      <c r="A5" s="62"/>
      <c r="B5" s="61"/>
      <c r="C5" s="62"/>
      <c r="D5" s="5" t="s">
        <v>10</v>
      </c>
      <c r="E5" s="5" t="s">
        <v>11</v>
      </c>
      <c r="F5" s="5" t="s">
        <v>12</v>
      </c>
      <c r="G5" s="62"/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ht="19.5" customHeight="1">
      <c r="A6" s="60" t="s">
        <v>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2.75">
      <c r="A7" s="9"/>
      <c r="B7" s="10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ht="12.75">
      <c r="B8" s="8" t="s">
        <v>21</v>
      </c>
    </row>
    <row r="9" spans="1:14" ht="12.75">
      <c r="A9" s="11" t="s">
        <v>187</v>
      </c>
      <c r="B9" s="6" t="s">
        <v>188</v>
      </c>
      <c r="C9" s="5">
        <v>205</v>
      </c>
      <c r="D9" s="5">
        <v>6.17</v>
      </c>
      <c r="E9" s="5">
        <v>1.65</v>
      </c>
      <c r="F9" s="5">
        <v>32.72</v>
      </c>
      <c r="G9" s="5">
        <v>170</v>
      </c>
      <c r="H9" s="5">
        <v>0.15</v>
      </c>
      <c r="I9" s="5">
        <v>0</v>
      </c>
      <c r="J9" s="5">
        <v>5</v>
      </c>
      <c r="K9" s="5">
        <v>11</v>
      </c>
      <c r="L9" s="5">
        <v>146.2</v>
      </c>
      <c r="M9" s="5">
        <v>98.1</v>
      </c>
      <c r="N9" s="5">
        <v>3.31</v>
      </c>
    </row>
    <row r="10" spans="1:14" s="1" customFormat="1" ht="12.75">
      <c r="A10" s="12"/>
      <c r="B10" s="13" t="s">
        <v>24</v>
      </c>
      <c r="C10" s="14">
        <v>60</v>
      </c>
      <c r="D10" s="14">
        <v>4.8</v>
      </c>
      <c r="E10" s="14">
        <v>0.76</v>
      </c>
      <c r="F10" s="14">
        <v>25.66</v>
      </c>
      <c r="G10" s="14">
        <v>145.2</v>
      </c>
      <c r="H10" s="14">
        <v>0.1</v>
      </c>
      <c r="I10" s="14">
        <v>0</v>
      </c>
      <c r="J10" s="14">
        <v>0</v>
      </c>
      <c r="K10" s="14">
        <v>13.8</v>
      </c>
      <c r="L10" s="14">
        <v>0.96</v>
      </c>
      <c r="M10" s="14">
        <v>19.8</v>
      </c>
      <c r="N10" s="14">
        <v>1.2</v>
      </c>
    </row>
    <row r="11" spans="1:14" ht="12.75">
      <c r="A11" s="11"/>
      <c r="B11" s="6" t="s">
        <v>105</v>
      </c>
      <c r="C11" s="5">
        <v>12</v>
      </c>
      <c r="D11" s="5">
        <v>3.15</v>
      </c>
      <c r="E11" s="5">
        <v>14.4</v>
      </c>
      <c r="F11" s="5">
        <v>0</v>
      </c>
      <c r="G11" s="5">
        <v>50.9</v>
      </c>
      <c r="H11" s="5">
        <v>0</v>
      </c>
      <c r="I11" s="5">
        <v>0.08</v>
      </c>
      <c r="J11" s="5">
        <v>25.2</v>
      </c>
      <c r="K11" s="5">
        <v>120</v>
      </c>
      <c r="L11" s="5">
        <v>7.2</v>
      </c>
      <c r="M11" s="5">
        <v>6.6</v>
      </c>
      <c r="N11" s="5">
        <v>0.08</v>
      </c>
    </row>
    <row r="12" spans="1:14" ht="12.75">
      <c r="A12" s="15" t="s">
        <v>25</v>
      </c>
      <c r="B12" s="6" t="s">
        <v>26</v>
      </c>
      <c r="C12" s="5">
        <v>200</v>
      </c>
      <c r="D12" s="5">
        <v>0.5</v>
      </c>
      <c r="E12" s="5">
        <v>0.01</v>
      </c>
      <c r="F12" s="5">
        <v>9.32</v>
      </c>
      <c r="G12" s="5">
        <v>44.4</v>
      </c>
      <c r="H12" s="5">
        <v>0</v>
      </c>
      <c r="I12" s="5">
        <v>0.03</v>
      </c>
      <c r="J12" s="5">
        <v>0</v>
      </c>
      <c r="K12" s="5">
        <v>10.7</v>
      </c>
      <c r="L12" s="5">
        <v>2.13</v>
      </c>
      <c r="M12" s="5">
        <v>1.2</v>
      </c>
      <c r="N12" s="5">
        <v>0.25</v>
      </c>
    </row>
    <row r="13" spans="1:14" s="2" customFormat="1" ht="12.75">
      <c r="A13" s="16"/>
      <c r="B13" s="17" t="s">
        <v>28</v>
      </c>
      <c r="C13" s="16">
        <f>C9+C10+C11+C12</f>
        <v>477</v>
      </c>
      <c r="D13" s="16">
        <f>D9+D10+D11+D12</f>
        <v>14.62</v>
      </c>
      <c r="E13" s="16">
        <f aca="true" t="shared" si="0" ref="E13:N13">E9+E10+E11+E12</f>
        <v>16.820000000000004</v>
      </c>
      <c r="F13" s="16">
        <f t="shared" si="0"/>
        <v>67.69999999999999</v>
      </c>
      <c r="G13" s="16">
        <f t="shared" si="0"/>
        <v>410.49999999999994</v>
      </c>
      <c r="H13" s="16">
        <f t="shared" si="0"/>
        <v>0.25</v>
      </c>
      <c r="I13" s="16">
        <f t="shared" si="0"/>
        <v>0.11</v>
      </c>
      <c r="J13" s="16">
        <f t="shared" si="0"/>
        <v>30.2</v>
      </c>
      <c r="K13" s="16">
        <f t="shared" si="0"/>
        <v>155.5</v>
      </c>
      <c r="L13" s="16">
        <f t="shared" si="0"/>
        <v>156.48999999999998</v>
      </c>
      <c r="M13" s="16">
        <f t="shared" si="0"/>
        <v>125.69999999999999</v>
      </c>
      <c r="N13" s="16">
        <f t="shared" si="0"/>
        <v>4.84</v>
      </c>
    </row>
    <row r="14" spans="1:2" ht="12.75">
      <c r="A14" s="15"/>
      <c r="B14" s="8" t="s">
        <v>29</v>
      </c>
    </row>
    <row r="15" spans="1:14" ht="25.5">
      <c r="A15" s="18" t="s">
        <v>189</v>
      </c>
      <c r="B15" s="6" t="s">
        <v>190</v>
      </c>
      <c r="C15" s="18">
        <v>100</v>
      </c>
      <c r="D15" s="18">
        <v>0.98</v>
      </c>
      <c r="E15" s="18">
        <v>6.15</v>
      </c>
      <c r="F15" s="19">
        <v>3.73</v>
      </c>
      <c r="G15" s="18">
        <v>74.2</v>
      </c>
      <c r="H15" s="18">
        <v>0.05</v>
      </c>
      <c r="I15" s="18">
        <v>16.76</v>
      </c>
      <c r="J15" s="18">
        <v>0</v>
      </c>
      <c r="K15" s="18">
        <v>18.68</v>
      </c>
      <c r="L15" s="18">
        <v>34.6</v>
      </c>
      <c r="M15" s="18">
        <v>16.26</v>
      </c>
      <c r="N15" s="18">
        <v>0.74</v>
      </c>
    </row>
    <row r="16" spans="1:14" ht="25.5">
      <c r="A16" s="11" t="s">
        <v>65</v>
      </c>
      <c r="B16" s="6" t="s">
        <v>191</v>
      </c>
      <c r="C16" s="5">
        <v>250</v>
      </c>
      <c r="D16" s="5">
        <v>2.67</v>
      </c>
      <c r="E16" s="5">
        <v>3.8</v>
      </c>
      <c r="F16" s="5">
        <v>25.6</v>
      </c>
      <c r="G16" s="5">
        <v>145.9</v>
      </c>
      <c r="H16" s="5">
        <v>0.12</v>
      </c>
      <c r="I16" s="5">
        <v>8.25</v>
      </c>
      <c r="J16" s="5">
        <v>0</v>
      </c>
      <c r="K16" s="5">
        <v>26.1</v>
      </c>
      <c r="L16" s="5">
        <v>82.65</v>
      </c>
      <c r="M16" s="5">
        <v>28.5</v>
      </c>
      <c r="N16" s="5">
        <v>1.3</v>
      </c>
    </row>
    <row r="17" spans="1:14" ht="12.75">
      <c r="A17" s="11" t="s">
        <v>176</v>
      </c>
      <c r="B17" s="6" t="s">
        <v>177</v>
      </c>
      <c r="C17" s="5">
        <v>250</v>
      </c>
      <c r="D17" s="5">
        <v>25.6</v>
      </c>
      <c r="E17" s="5">
        <v>23.4</v>
      </c>
      <c r="F17" s="5">
        <v>42.5</v>
      </c>
      <c r="G17" s="5">
        <v>513.3</v>
      </c>
      <c r="H17" s="5">
        <v>0.31</v>
      </c>
      <c r="I17" s="5">
        <v>1.2</v>
      </c>
      <c r="J17" s="5">
        <v>76.2</v>
      </c>
      <c r="K17" s="5">
        <v>47.98</v>
      </c>
      <c r="L17" s="5">
        <v>249.4</v>
      </c>
      <c r="M17" s="5">
        <v>55.7</v>
      </c>
      <c r="N17" s="5">
        <v>2.42</v>
      </c>
    </row>
    <row r="18" spans="1:14" ht="12.75">
      <c r="A18" s="11"/>
      <c r="B18" s="6" t="s">
        <v>24</v>
      </c>
      <c r="C18" s="5">
        <v>80</v>
      </c>
      <c r="D18" s="5">
        <v>6.4</v>
      </c>
      <c r="E18" s="5">
        <v>1</v>
      </c>
      <c r="F18" s="5">
        <v>34.2</v>
      </c>
      <c r="G18" s="5">
        <v>160.8</v>
      </c>
      <c r="H18" s="5">
        <v>0.13</v>
      </c>
      <c r="I18" s="5">
        <v>0</v>
      </c>
      <c r="J18" s="5">
        <v>0</v>
      </c>
      <c r="K18" s="5">
        <v>18.4</v>
      </c>
      <c r="L18" s="5">
        <v>1.28</v>
      </c>
      <c r="M18" s="5">
        <v>26.4</v>
      </c>
      <c r="N18" s="5">
        <v>1.6</v>
      </c>
    </row>
    <row r="19" spans="1:14" ht="12.75">
      <c r="A19" s="11" t="s">
        <v>83</v>
      </c>
      <c r="B19" s="6" t="s">
        <v>84</v>
      </c>
      <c r="C19" s="5">
        <v>200</v>
      </c>
      <c r="D19" s="5">
        <v>0.6000000000000001</v>
      </c>
      <c r="E19" s="5">
        <v>0</v>
      </c>
      <c r="F19" s="5">
        <v>31.4</v>
      </c>
      <c r="G19" s="5">
        <v>124</v>
      </c>
      <c r="H19" s="5">
        <v>0.01</v>
      </c>
      <c r="I19" s="5">
        <v>0.75</v>
      </c>
      <c r="J19" s="5">
        <v>0.02</v>
      </c>
      <c r="K19" s="5">
        <v>20.4</v>
      </c>
      <c r="L19" s="5">
        <v>20.75</v>
      </c>
      <c r="M19" s="5">
        <v>25.5</v>
      </c>
      <c r="N19" s="5">
        <v>0.81</v>
      </c>
    </row>
    <row r="20" spans="1:14" s="2" customFormat="1" ht="12.75">
      <c r="A20" s="16"/>
      <c r="B20" s="17" t="s">
        <v>38</v>
      </c>
      <c r="C20" s="16">
        <f>C15+C16+C17+C18+C19</f>
        <v>880</v>
      </c>
      <c r="D20" s="16">
        <f aca="true" t="shared" si="1" ref="D20:N20">D15+D16+D17+D18+D19</f>
        <v>36.25</v>
      </c>
      <c r="E20" s="16">
        <f t="shared" si="1"/>
        <v>34.349999999999994</v>
      </c>
      <c r="F20" s="16">
        <f t="shared" si="1"/>
        <v>137.43</v>
      </c>
      <c r="G20" s="16">
        <f t="shared" si="1"/>
        <v>1018.2</v>
      </c>
      <c r="H20" s="16">
        <f t="shared" si="1"/>
        <v>0.62</v>
      </c>
      <c r="I20" s="16">
        <f t="shared" si="1"/>
        <v>26.96</v>
      </c>
      <c r="J20" s="16">
        <f t="shared" si="1"/>
        <v>76.22</v>
      </c>
      <c r="K20" s="16">
        <f t="shared" si="1"/>
        <v>131.56</v>
      </c>
      <c r="L20" s="16">
        <f t="shared" si="1"/>
        <v>388.67999999999995</v>
      </c>
      <c r="M20" s="16">
        <f t="shared" si="1"/>
        <v>152.36</v>
      </c>
      <c r="N20" s="16">
        <f t="shared" si="1"/>
        <v>6.870000000000001</v>
      </c>
    </row>
    <row r="21" spans="1:14" s="3" customFormat="1" ht="12.75">
      <c r="A21" s="16"/>
      <c r="B21" s="20" t="s">
        <v>45</v>
      </c>
      <c r="C21" s="8"/>
      <c r="D21" s="8">
        <f aca="true" t="shared" si="2" ref="D21:N21">D20+D13</f>
        <v>50.87</v>
      </c>
      <c r="E21" s="8">
        <f t="shared" si="2"/>
        <v>51.17</v>
      </c>
      <c r="F21" s="8">
        <f t="shared" si="2"/>
        <v>205.13</v>
      </c>
      <c r="G21" s="8">
        <f t="shared" si="2"/>
        <v>1428.7</v>
      </c>
      <c r="H21" s="8">
        <f t="shared" si="2"/>
        <v>0.87</v>
      </c>
      <c r="I21" s="8">
        <f t="shared" si="2"/>
        <v>27.07</v>
      </c>
      <c r="J21" s="8">
        <f t="shared" si="2"/>
        <v>106.42</v>
      </c>
      <c r="K21" s="8">
        <f t="shared" si="2"/>
        <v>287.06</v>
      </c>
      <c r="L21" s="8">
        <f t="shared" si="2"/>
        <v>545.17</v>
      </c>
      <c r="M21" s="8">
        <f t="shared" si="2"/>
        <v>278.06</v>
      </c>
      <c r="N21" s="8">
        <f t="shared" si="2"/>
        <v>11.71</v>
      </c>
    </row>
    <row r="22" spans="1:14" ht="20.25" customHeight="1">
      <c r="A22" s="63" t="s">
        <v>46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2" ht="12.75">
      <c r="A23" s="15"/>
      <c r="B23" s="8" t="s">
        <v>21</v>
      </c>
    </row>
    <row r="24" spans="1:14" ht="12.75">
      <c r="A24" s="15" t="s">
        <v>22</v>
      </c>
      <c r="B24" s="6" t="s">
        <v>104</v>
      </c>
      <c r="C24" s="5">
        <v>200</v>
      </c>
      <c r="D24" s="5">
        <v>6.07</v>
      </c>
      <c r="E24" s="5">
        <v>6.68</v>
      </c>
      <c r="F24" s="5">
        <v>33.91</v>
      </c>
      <c r="G24" s="5">
        <v>220</v>
      </c>
      <c r="H24" s="5">
        <v>0.17</v>
      </c>
      <c r="I24" s="5">
        <v>0</v>
      </c>
      <c r="J24" s="5">
        <v>20</v>
      </c>
      <c r="K24" s="5">
        <v>33.8</v>
      </c>
      <c r="L24" s="5">
        <v>172.7</v>
      </c>
      <c r="M24" s="5">
        <v>56.9</v>
      </c>
      <c r="N24" s="5">
        <v>1.94</v>
      </c>
    </row>
    <row r="25" spans="1:14" s="1" customFormat="1" ht="12.75">
      <c r="A25" s="12"/>
      <c r="B25" s="13" t="s">
        <v>24</v>
      </c>
      <c r="C25" s="14">
        <v>60</v>
      </c>
      <c r="D25" s="14">
        <v>4.8</v>
      </c>
      <c r="E25" s="14">
        <v>0.76</v>
      </c>
      <c r="F25" s="14">
        <v>25.66</v>
      </c>
      <c r="G25" s="14">
        <v>145.2</v>
      </c>
      <c r="H25" s="14">
        <v>0.1</v>
      </c>
      <c r="I25" s="14">
        <v>0</v>
      </c>
      <c r="J25" s="14">
        <v>0</v>
      </c>
      <c r="K25" s="14">
        <v>13.8</v>
      </c>
      <c r="L25" s="14">
        <v>0.96</v>
      </c>
      <c r="M25" s="14">
        <v>19.8</v>
      </c>
      <c r="N25" s="14">
        <v>1.2</v>
      </c>
    </row>
    <row r="26" spans="1:14" ht="12.75">
      <c r="A26" s="11" t="s">
        <v>25</v>
      </c>
      <c r="B26" s="6" t="s">
        <v>26</v>
      </c>
      <c r="C26" s="5">
        <v>200</v>
      </c>
      <c r="D26" s="5">
        <v>0.5</v>
      </c>
      <c r="E26" s="5">
        <v>0.01</v>
      </c>
      <c r="F26" s="5">
        <v>9.32</v>
      </c>
      <c r="G26" s="5">
        <v>44.4</v>
      </c>
      <c r="H26" s="5">
        <v>0</v>
      </c>
      <c r="I26" s="5">
        <v>0.03</v>
      </c>
      <c r="J26" s="5">
        <v>0</v>
      </c>
      <c r="K26" s="5">
        <v>10.7</v>
      </c>
      <c r="L26" s="5">
        <v>2.13</v>
      </c>
      <c r="M26" s="5">
        <v>1.2</v>
      </c>
      <c r="N26" s="5">
        <v>0.25</v>
      </c>
    </row>
    <row r="27" spans="1:14" s="3" customFormat="1" ht="12.75">
      <c r="A27" s="11"/>
      <c r="B27" s="6" t="s">
        <v>27</v>
      </c>
      <c r="C27" s="5">
        <v>10</v>
      </c>
      <c r="D27" s="5">
        <v>0.08</v>
      </c>
      <c r="E27" s="5">
        <v>7.3</v>
      </c>
      <c r="F27" s="5">
        <v>0.13</v>
      </c>
      <c r="G27" s="5">
        <v>66</v>
      </c>
      <c r="H27" s="5">
        <v>0.001</v>
      </c>
      <c r="I27" s="5">
        <v>0</v>
      </c>
      <c r="J27" s="5">
        <v>40</v>
      </c>
      <c r="K27" s="5">
        <v>2.42</v>
      </c>
      <c r="L27" s="5">
        <v>3</v>
      </c>
      <c r="M27" s="5">
        <v>0</v>
      </c>
      <c r="N27" s="5">
        <v>0.02</v>
      </c>
    </row>
    <row r="28" spans="1:14" s="3" customFormat="1" ht="12.75">
      <c r="A28" s="16"/>
      <c r="B28" s="17" t="s">
        <v>28</v>
      </c>
      <c r="C28" s="8">
        <f>C24+C25+C26+C27</f>
        <v>470</v>
      </c>
      <c r="D28" s="8">
        <f>D24+D25+D26+D27</f>
        <v>11.450000000000001</v>
      </c>
      <c r="E28" s="8">
        <f aca="true" t="shared" si="3" ref="E28:N28">E24+E25+E26+E27</f>
        <v>14.75</v>
      </c>
      <c r="F28" s="8">
        <f t="shared" si="3"/>
        <v>69.01999999999998</v>
      </c>
      <c r="G28" s="8">
        <f t="shared" si="3"/>
        <v>475.59999999999997</v>
      </c>
      <c r="H28" s="8">
        <f t="shared" si="3"/>
        <v>0.271</v>
      </c>
      <c r="I28" s="8">
        <f t="shared" si="3"/>
        <v>0.03</v>
      </c>
      <c r="J28" s="8">
        <f t="shared" si="3"/>
        <v>60</v>
      </c>
      <c r="K28" s="8">
        <f t="shared" si="3"/>
        <v>60.72</v>
      </c>
      <c r="L28" s="8">
        <f t="shared" si="3"/>
        <v>178.79</v>
      </c>
      <c r="M28" s="8">
        <f t="shared" si="3"/>
        <v>77.9</v>
      </c>
      <c r="N28" s="8">
        <f t="shared" si="3"/>
        <v>3.4099999999999997</v>
      </c>
    </row>
    <row r="29" spans="1:2" ht="12.75">
      <c r="A29" s="15"/>
      <c r="B29" s="8" t="s">
        <v>29</v>
      </c>
    </row>
    <row r="30" spans="1:14" ht="12.75">
      <c r="A30" s="18"/>
      <c r="B30" s="6" t="s">
        <v>192</v>
      </c>
      <c r="C30" s="18">
        <v>100</v>
      </c>
      <c r="D30" s="18">
        <v>0.6000000000000001</v>
      </c>
      <c r="E30" s="18">
        <v>0.2</v>
      </c>
      <c r="F30" s="18">
        <v>4.2</v>
      </c>
      <c r="G30" s="18">
        <v>19.9</v>
      </c>
      <c r="H30" s="18">
        <v>0.06</v>
      </c>
      <c r="I30" s="18">
        <v>25</v>
      </c>
      <c r="J30" s="18">
        <v>200</v>
      </c>
      <c r="K30" s="18">
        <v>14</v>
      </c>
      <c r="L30" s="18">
        <v>26</v>
      </c>
      <c r="M30" s="18">
        <v>20</v>
      </c>
      <c r="N30" s="18">
        <v>0.9</v>
      </c>
    </row>
    <row r="31" spans="1:14" ht="25.5">
      <c r="A31" s="11" t="s">
        <v>32</v>
      </c>
      <c r="B31" s="6" t="s">
        <v>33</v>
      </c>
      <c r="C31" s="5">
        <v>250</v>
      </c>
      <c r="D31" s="5">
        <v>3.35</v>
      </c>
      <c r="E31" s="5">
        <v>2.84</v>
      </c>
      <c r="F31" s="5">
        <v>17.89</v>
      </c>
      <c r="G31" s="5">
        <v>169.8</v>
      </c>
      <c r="H31" s="5">
        <v>0.113</v>
      </c>
      <c r="I31" s="5">
        <v>8.51</v>
      </c>
      <c r="J31" s="5">
        <v>0</v>
      </c>
      <c r="K31" s="5">
        <v>35.95</v>
      </c>
      <c r="L31" s="5">
        <v>240.17</v>
      </c>
      <c r="M31" s="5">
        <v>36.2</v>
      </c>
      <c r="N31" s="5">
        <v>1.133</v>
      </c>
    </row>
    <row r="32" spans="1:14" ht="12.75">
      <c r="A32" s="11" t="s">
        <v>67</v>
      </c>
      <c r="B32" s="6" t="s">
        <v>68</v>
      </c>
      <c r="C32" s="5">
        <v>200</v>
      </c>
      <c r="D32" s="5">
        <v>4.09</v>
      </c>
      <c r="E32" s="5">
        <v>6.4</v>
      </c>
      <c r="F32" s="5">
        <v>27.3</v>
      </c>
      <c r="G32" s="5">
        <v>183</v>
      </c>
      <c r="H32" s="5">
        <v>0.186</v>
      </c>
      <c r="I32" s="5">
        <v>24.2</v>
      </c>
      <c r="J32" s="5">
        <v>34</v>
      </c>
      <c r="K32" s="5">
        <v>49.3</v>
      </c>
      <c r="L32" s="5">
        <v>115.5</v>
      </c>
      <c r="M32" s="5">
        <v>37</v>
      </c>
      <c r="N32" s="5">
        <v>1.35</v>
      </c>
    </row>
    <row r="33" spans="1:14" ht="12.75">
      <c r="A33" s="11" t="s">
        <v>193</v>
      </c>
      <c r="B33" s="6" t="s">
        <v>194</v>
      </c>
      <c r="C33" s="5">
        <v>100</v>
      </c>
      <c r="D33" s="5">
        <v>12.8</v>
      </c>
      <c r="E33" s="5">
        <v>13.6</v>
      </c>
      <c r="F33" s="5">
        <v>9.9</v>
      </c>
      <c r="G33" s="5">
        <v>206.9</v>
      </c>
      <c r="H33" s="5">
        <v>0.13</v>
      </c>
      <c r="I33" s="5">
        <v>2.39</v>
      </c>
      <c r="J33" s="5">
        <v>0.09</v>
      </c>
      <c r="K33" s="5">
        <v>54.4</v>
      </c>
      <c r="L33" s="5">
        <v>230.2</v>
      </c>
      <c r="M33" s="5">
        <v>1.71</v>
      </c>
      <c r="N33" s="5">
        <v>179.3</v>
      </c>
    </row>
    <row r="34" spans="1:14" ht="12.75">
      <c r="A34" s="11"/>
      <c r="B34" s="6" t="s">
        <v>24</v>
      </c>
      <c r="C34" s="5">
        <v>80</v>
      </c>
      <c r="D34" s="5">
        <v>6.4</v>
      </c>
      <c r="E34" s="5">
        <v>1</v>
      </c>
      <c r="F34" s="5">
        <v>34.2</v>
      </c>
      <c r="G34" s="5">
        <v>160.8</v>
      </c>
      <c r="H34" s="5">
        <v>0.13</v>
      </c>
      <c r="I34" s="5">
        <v>0</v>
      </c>
      <c r="J34" s="5">
        <v>0</v>
      </c>
      <c r="K34" s="5">
        <v>18.4</v>
      </c>
      <c r="L34" s="5">
        <v>1.28</v>
      </c>
      <c r="M34" s="5">
        <v>26.4</v>
      </c>
      <c r="N34" s="5">
        <v>1.6</v>
      </c>
    </row>
    <row r="35" spans="1:14" ht="12.75">
      <c r="A35" s="11" t="s">
        <v>36</v>
      </c>
      <c r="B35" s="6" t="s">
        <v>37</v>
      </c>
      <c r="C35" s="5">
        <v>200</v>
      </c>
      <c r="D35" s="5">
        <v>0.13</v>
      </c>
      <c r="E35" s="5">
        <v>0.02</v>
      </c>
      <c r="F35" s="5">
        <v>11.33</v>
      </c>
      <c r="G35" s="5">
        <v>45.6</v>
      </c>
      <c r="H35" s="5">
        <v>0</v>
      </c>
      <c r="I35" s="5">
        <v>3.14</v>
      </c>
      <c r="J35" s="5">
        <v>0</v>
      </c>
      <c r="K35" s="5">
        <v>14.22</v>
      </c>
      <c r="L35" s="5">
        <v>4.44</v>
      </c>
      <c r="M35" s="5">
        <v>2.44</v>
      </c>
      <c r="N35" s="5">
        <v>0.36</v>
      </c>
    </row>
    <row r="36" spans="1:14" s="2" customFormat="1" ht="12.75">
      <c r="A36" s="16"/>
      <c r="B36" s="17" t="s">
        <v>38</v>
      </c>
      <c r="C36" s="16">
        <f>C30+C31+C32+C33+C34+C35</f>
        <v>930</v>
      </c>
      <c r="D36" s="16">
        <f aca="true" t="shared" si="4" ref="D36:N36">D30+D31+D32+D33+D34+D35</f>
        <v>27.37</v>
      </c>
      <c r="E36" s="16">
        <f t="shared" si="4"/>
        <v>24.06</v>
      </c>
      <c r="F36" s="16">
        <f t="shared" si="4"/>
        <v>104.82000000000001</v>
      </c>
      <c r="G36" s="16">
        <f t="shared" si="4"/>
        <v>786.0000000000001</v>
      </c>
      <c r="H36" s="16">
        <f t="shared" si="4"/>
        <v>0.619</v>
      </c>
      <c r="I36" s="16">
        <f t="shared" si="4"/>
        <v>63.239999999999995</v>
      </c>
      <c r="J36" s="16">
        <f t="shared" si="4"/>
        <v>234.09</v>
      </c>
      <c r="K36" s="16">
        <f t="shared" si="4"/>
        <v>186.27</v>
      </c>
      <c r="L36" s="16">
        <f t="shared" si="4"/>
        <v>617.5899999999999</v>
      </c>
      <c r="M36" s="16">
        <f t="shared" si="4"/>
        <v>123.75</v>
      </c>
      <c r="N36" s="16">
        <f t="shared" si="4"/>
        <v>184.64300000000003</v>
      </c>
    </row>
    <row r="37" spans="1:14" s="3" customFormat="1" ht="12.75">
      <c r="A37" s="16"/>
      <c r="B37" s="20" t="s">
        <v>45</v>
      </c>
      <c r="C37" s="8"/>
      <c r="D37" s="8">
        <f>D36+D28</f>
        <v>38.82</v>
      </c>
      <c r="E37" s="8">
        <f aca="true" t="shared" si="5" ref="E37:N37">E36+E28</f>
        <v>38.81</v>
      </c>
      <c r="F37" s="8">
        <f t="shared" si="5"/>
        <v>173.83999999999997</v>
      </c>
      <c r="G37" s="8">
        <f t="shared" si="5"/>
        <v>1261.6000000000001</v>
      </c>
      <c r="H37" s="8">
        <f t="shared" si="5"/>
        <v>0.89</v>
      </c>
      <c r="I37" s="8">
        <f t="shared" si="5"/>
        <v>63.269999999999996</v>
      </c>
      <c r="J37" s="8">
        <f t="shared" si="5"/>
        <v>294.09000000000003</v>
      </c>
      <c r="K37" s="8">
        <f t="shared" si="5"/>
        <v>246.99</v>
      </c>
      <c r="L37" s="8">
        <f t="shared" si="5"/>
        <v>796.3799999999999</v>
      </c>
      <c r="M37" s="8">
        <f t="shared" si="5"/>
        <v>201.65</v>
      </c>
      <c r="N37" s="8">
        <f t="shared" si="5"/>
        <v>188.05300000000003</v>
      </c>
    </row>
    <row r="38" spans="1:14" ht="21" customHeight="1">
      <c r="A38" s="60" t="s">
        <v>61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2" ht="12.75">
      <c r="A39" s="15"/>
      <c r="B39" s="8" t="s">
        <v>21</v>
      </c>
    </row>
    <row r="40" spans="1:14" ht="25.5">
      <c r="A40" s="15" t="s">
        <v>22</v>
      </c>
      <c r="B40" s="6" t="s">
        <v>185</v>
      </c>
      <c r="C40" s="5" t="s">
        <v>184</v>
      </c>
      <c r="D40" s="5">
        <v>5.67</v>
      </c>
      <c r="E40" s="5">
        <v>5.28</v>
      </c>
      <c r="F40" s="5">
        <v>32.55</v>
      </c>
      <c r="G40" s="5">
        <v>200</v>
      </c>
      <c r="H40" s="5">
        <v>0.17</v>
      </c>
      <c r="I40" s="5">
        <v>0</v>
      </c>
      <c r="J40" s="5">
        <v>20</v>
      </c>
      <c r="K40" s="5">
        <v>15.5</v>
      </c>
      <c r="L40" s="5">
        <v>172.7</v>
      </c>
      <c r="M40" s="5">
        <v>40.7</v>
      </c>
      <c r="N40" s="5">
        <v>1.34</v>
      </c>
    </row>
    <row r="41" spans="1:14" ht="12.75">
      <c r="A41" s="11" t="s">
        <v>40</v>
      </c>
      <c r="B41" s="6" t="s">
        <v>41</v>
      </c>
      <c r="C41" s="5" t="s">
        <v>222</v>
      </c>
      <c r="D41" s="5">
        <v>8.28</v>
      </c>
      <c r="E41" s="5">
        <v>10.8</v>
      </c>
      <c r="F41" s="5">
        <v>42.55</v>
      </c>
      <c r="G41" s="5">
        <v>220.2</v>
      </c>
      <c r="H41" s="5">
        <v>0.1</v>
      </c>
      <c r="I41" s="5">
        <v>0.11</v>
      </c>
      <c r="J41" s="5">
        <v>59</v>
      </c>
      <c r="K41" s="5">
        <v>147</v>
      </c>
      <c r="L41" s="5">
        <v>111.62</v>
      </c>
      <c r="M41" s="5">
        <v>25.1</v>
      </c>
      <c r="N41" s="5">
        <v>1.36</v>
      </c>
    </row>
    <row r="42" spans="1:14" ht="12.75">
      <c r="A42" s="15" t="s">
        <v>25</v>
      </c>
      <c r="B42" s="6" t="s">
        <v>26</v>
      </c>
      <c r="C42" s="5">
        <v>200</v>
      </c>
      <c r="D42" s="5">
        <v>0.5</v>
      </c>
      <c r="E42" s="5">
        <v>0.01</v>
      </c>
      <c r="F42" s="5">
        <v>9.32</v>
      </c>
      <c r="G42" s="5">
        <v>44.4</v>
      </c>
      <c r="H42" s="5">
        <v>0</v>
      </c>
      <c r="I42" s="5">
        <v>0.03</v>
      </c>
      <c r="J42" s="5">
        <v>0</v>
      </c>
      <c r="K42" s="5">
        <v>10.7</v>
      </c>
      <c r="L42" s="5">
        <v>2.13</v>
      </c>
      <c r="M42" s="5">
        <v>1.2</v>
      </c>
      <c r="N42" s="5">
        <v>0.25</v>
      </c>
    </row>
    <row r="43" spans="1:14" s="2" customFormat="1" ht="12.75">
      <c r="A43" s="16"/>
      <c r="B43" s="17" t="s">
        <v>28</v>
      </c>
      <c r="C43" s="16">
        <v>480</v>
      </c>
      <c r="D43" s="16">
        <f aca="true" t="shared" si="6" ref="D43:N43">D40+D41+D42</f>
        <v>14.45</v>
      </c>
      <c r="E43" s="16">
        <f t="shared" si="6"/>
        <v>16.090000000000003</v>
      </c>
      <c r="F43" s="16">
        <f t="shared" si="6"/>
        <v>84.41999999999999</v>
      </c>
      <c r="G43" s="16">
        <f t="shared" si="6"/>
        <v>464.59999999999997</v>
      </c>
      <c r="H43" s="16">
        <f t="shared" si="6"/>
        <v>0.27</v>
      </c>
      <c r="I43" s="16">
        <f t="shared" si="6"/>
        <v>0.14</v>
      </c>
      <c r="J43" s="16">
        <f t="shared" si="6"/>
        <v>79</v>
      </c>
      <c r="K43" s="16">
        <f t="shared" si="6"/>
        <v>173.2</v>
      </c>
      <c r="L43" s="16">
        <f t="shared" si="6"/>
        <v>286.45</v>
      </c>
      <c r="M43" s="16">
        <f t="shared" si="6"/>
        <v>67.00000000000001</v>
      </c>
      <c r="N43" s="16">
        <f t="shared" si="6"/>
        <v>2.95</v>
      </c>
    </row>
    <row r="44" ht="12.75">
      <c r="B44" s="8" t="s">
        <v>29</v>
      </c>
    </row>
    <row r="45" spans="1:14" ht="12.75">
      <c r="A45" s="18" t="s">
        <v>195</v>
      </c>
      <c r="B45" s="6" t="s">
        <v>196</v>
      </c>
      <c r="C45" s="18">
        <v>100</v>
      </c>
      <c r="D45" s="18">
        <v>0.6000000000000001</v>
      </c>
      <c r="E45" s="18">
        <v>7.1</v>
      </c>
      <c r="F45" s="18">
        <v>3</v>
      </c>
      <c r="G45" s="18">
        <v>79</v>
      </c>
      <c r="H45" s="18">
        <v>0.02</v>
      </c>
      <c r="I45" s="18">
        <v>10</v>
      </c>
      <c r="J45" s="18">
        <v>0.24</v>
      </c>
      <c r="K45" s="18">
        <v>26.1</v>
      </c>
      <c r="L45" s="18">
        <v>32</v>
      </c>
      <c r="M45" s="18">
        <v>12.4</v>
      </c>
      <c r="N45" s="18">
        <v>0.52</v>
      </c>
    </row>
    <row r="46" spans="1:14" ht="12.75">
      <c r="A46" s="11" t="s">
        <v>180</v>
      </c>
      <c r="B46" s="6" t="s">
        <v>53</v>
      </c>
      <c r="C46" s="5">
        <v>250</v>
      </c>
      <c r="D46" s="5">
        <v>2.71</v>
      </c>
      <c r="E46" s="5">
        <v>5.01</v>
      </c>
      <c r="F46" s="5">
        <v>14.85</v>
      </c>
      <c r="G46" s="5">
        <v>115.49</v>
      </c>
      <c r="H46" s="5">
        <v>2.4</v>
      </c>
      <c r="I46" s="5">
        <v>9.04</v>
      </c>
      <c r="J46" s="5">
        <v>0</v>
      </c>
      <c r="K46" s="5">
        <v>47.98</v>
      </c>
      <c r="L46" s="5">
        <v>238</v>
      </c>
      <c r="M46" s="5">
        <v>39.15</v>
      </c>
      <c r="N46" s="5">
        <v>1.39</v>
      </c>
    </row>
    <row r="47" spans="1:14" ht="12.75">
      <c r="A47" s="11" t="s">
        <v>54</v>
      </c>
      <c r="B47" s="6" t="s">
        <v>148</v>
      </c>
      <c r="C47" s="5">
        <v>200</v>
      </c>
      <c r="D47" s="5">
        <v>11.5</v>
      </c>
      <c r="E47" s="5">
        <v>8.1</v>
      </c>
      <c r="F47" s="5">
        <v>51.5</v>
      </c>
      <c r="G47" s="5">
        <v>325</v>
      </c>
      <c r="H47" s="5">
        <v>0.28</v>
      </c>
      <c r="I47" s="5">
        <v>0</v>
      </c>
      <c r="J47" s="5">
        <v>28</v>
      </c>
      <c r="K47" s="5">
        <v>19.8</v>
      </c>
      <c r="L47" s="5">
        <v>271.9</v>
      </c>
      <c r="M47" s="5">
        <v>181.1</v>
      </c>
      <c r="N47" s="5">
        <v>6.1</v>
      </c>
    </row>
    <row r="48" spans="1:14" ht="12.75">
      <c r="A48" s="11" t="s">
        <v>120</v>
      </c>
      <c r="B48" s="6" t="s">
        <v>57</v>
      </c>
      <c r="C48" s="5">
        <v>100</v>
      </c>
      <c r="D48" s="5">
        <v>13.9</v>
      </c>
      <c r="E48" s="5">
        <v>10.4</v>
      </c>
      <c r="F48" s="5">
        <v>3.1</v>
      </c>
      <c r="G48" s="5">
        <v>157.4</v>
      </c>
      <c r="H48" s="5">
        <v>16.7</v>
      </c>
      <c r="I48" s="5">
        <v>16.6</v>
      </c>
      <c r="J48" s="5">
        <v>0.31</v>
      </c>
      <c r="K48" s="5">
        <v>37</v>
      </c>
      <c r="L48" s="5">
        <v>178.3</v>
      </c>
      <c r="M48" s="5">
        <v>23.5</v>
      </c>
      <c r="N48" s="5">
        <v>2.65</v>
      </c>
    </row>
    <row r="49" spans="1:14" ht="12.75">
      <c r="A49" s="11"/>
      <c r="B49" s="6" t="s">
        <v>24</v>
      </c>
      <c r="C49" s="5">
        <v>80</v>
      </c>
      <c r="D49" s="5">
        <v>6.4</v>
      </c>
      <c r="E49" s="5">
        <v>1</v>
      </c>
      <c r="F49" s="5">
        <v>34.2</v>
      </c>
      <c r="G49" s="5">
        <v>160.8</v>
      </c>
      <c r="H49" s="5">
        <v>0.13</v>
      </c>
      <c r="I49" s="5">
        <v>0</v>
      </c>
      <c r="J49" s="5">
        <v>0</v>
      </c>
      <c r="K49" s="5">
        <v>18.4</v>
      </c>
      <c r="L49" s="5">
        <v>1.28</v>
      </c>
      <c r="M49" s="5">
        <v>26.4</v>
      </c>
      <c r="N49" s="5">
        <v>1.6</v>
      </c>
    </row>
    <row r="50" spans="1:14" ht="12.75">
      <c r="A50" s="11" t="s">
        <v>36</v>
      </c>
      <c r="B50" s="6" t="s">
        <v>37</v>
      </c>
      <c r="C50" s="5">
        <v>200</v>
      </c>
      <c r="D50" s="5">
        <v>0.13</v>
      </c>
      <c r="E50" s="5">
        <v>0.02</v>
      </c>
      <c r="F50" s="5">
        <v>11.33</v>
      </c>
      <c r="G50" s="5">
        <v>45.6</v>
      </c>
      <c r="H50" s="5">
        <v>0</v>
      </c>
      <c r="I50" s="5">
        <v>3.14</v>
      </c>
      <c r="J50" s="5">
        <v>0</v>
      </c>
      <c r="K50" s="5">
        <v>14.22</v>
      </c>
      <c r="L50" s="5">
        <v>4.44</v>
      </c>
      <c r="M50" s="5">
        <v>2.44</v>
      </c>
      <c r="N50" s="5">
        <v>0.36</v>
      </c>
    </row>
    <row r="51" spans="1:14" s="2" customFormat="1" ht="12.75">
      <c r="A51" s="16"/>
      <c r="B51" s="17" t="s">
        <v>38</v>
      </c>
      <c r="C51" s="16">
        <f aca="true" t="shared" si="7" ref="C51:N51">C45+C46+C47+C49+C50+C48</f>
        <v>930</v>
      </c>
      <c r="D51" s="16">
        <f t="shared" si="7"/>
        <v>35.24</v>
      </c>
      <c r="E51" s="16">
        <f t="shared" si="7"/>
        <v>31.630000000000003</v>
      </c>
      <c r="F51" s="16">
        <f t="shared" si="7"/>
        <v>117.97999999999999</v>
      </c>
      <c r="G51" s="16">
        <f t="shared" si="7"/>
        <v>883.29</v>
      </c>
      <c r="H51" s="16">
        <f t="shared" si="7"/>
        <v>19.53</v>
      </c>
      <c r="I51" s="16">
        <f t="shared" si="7"/>
        <v>38.78</v>
      </c>
      <c r="J51" s="16">
        <f t="shared" si="7"/>
        <v>28.549999999999997</v>
      </c>
      <c r="K51" s="16">
        <f t="shared" si="7"/>
        <v>163.5</v>
      </c>
      <c r="L51" s="16">
        <f t="shared" si="7"/>
        <v>725.9200000000001</v>
      </c>
      <c r="M51" s="16">
        <f t="shared" si="7"/>
        <v>284.98999999999995</v>
      </c>
      <c r="N51" s="16">
        <f t="shared" si="7"/>
        <v>12.62</v>
      </c>
    </row>
    <row r="52" spans="1:14" s="3" customFormat="1" ht="12.75">
      <c r="A52" s="8"/>
      <c r="B52" s="20" t="s">
        <v>45</v>
      </c>
      <c r="C52" s="8"/>
      <c r="D52" s="8">
        <f>D51+D43</f>
        <v>49.69</v>
      </c>
      <c r="E52" s="8">
        <f aca="true" t="shared" si="8" ref="E52:N52">E51+E43</f>
        <v>47.720000000000006</v>
      </c>
      <c r="F52" s="8">
        <f t="shared" si="8"/>
        <v>202.39999999999998</v>
      </c>
      <c r="G52" s="8">
        <f t="shared" si="8"/>
        <v>1347.8899999999999</v>
      </c>
      <c r="H52" s="8">
        <f t="shared" si="8"/>
        <v>19.8</v>
      </c>
      <c r="I52" s="8">
        <f t="shared" si="8"/>
        <v>38.92</v>
      </c>
      <c r="J52" s="8">
        <f t="shared" si="8"/>
        <v>107.55</v>
      </c>
      <c r="K52" s="8">
        <f t="shared" si="8"/>
        <v>336.7</v>
      </c>
      <c r="L52" s="8">
        <f t="shared" si="8"/>
        <v>1012.3700000000001</v>
      </c>
      <c r="M52" s="8">
        <f t="shared" si="8"/>
        <v>351.98999999999995</v>
      </c>
      <c r="N52" s="8">
        <f t="shared" si="8"/>
        <v>15.57</v>
      </c>
    </row>
    <row r="53" spans="1:14" ht="21" customHeight="1">
      <c r="A53" s="60" t="s">
        <v>75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ht="12.75">
      <c r="B54" s="8" t="s">
        <v>21</v>
      </c>
    </row>
    <row r="55" spans="1:14" ht="25.5">
      <c r="A55" s="11" t="s">
        <v>135</v>
      </c>
      <c r="B55" s="6" t="s">
        <v>136</v>
      </c>
      <c r="C55" s="5">
        <v>200</v>
      </c>
      <c r="D55" s="5">
        <v>5.75</v>
      </c>
      <c r="E55" s="5">
        <v>5.2</v>
      </c>
      <c r="F55" s="5">
        <v>18.84</v>
      </c>
      <c r="G55" s="5">
        <v>145.2</v>
      </c>
      <c r="H55" s="5">
        <v>0.09</v>
      </c>
      <c r="I55" s="5">
        <v>0.91</v>
      </c>
      <c r="J55" s="5">
        <v>30.6</v>
      </c>
      <c r="K55" s="5">
        <v>161.62</v>
      </c>
      <c r="L55" s="5">
        <v>138</v>
      </c>
      <c r="M55" s="5">
        <v>24.14</v>
      </c>
      <c r="N55" s="5">
        <v>0.51</v>
      </c>
    </row>
    <row r="56" spans="1:14" s="1" customFormat="1" ht="12.75">
      <c r="A56" s="12"/>
      <c r="B56" s="13" t="s">
        <v>24</v>
      </c>
      <c r="C56" s="14">
        <v>60</v>
      </c>
      <c r="D56" s="14">
        <v>4.8</v>
      </c>
      <c r="E56" s="14">
        <v>0.76</v>
      </c>
      <c r="F56" s="14">
        <v>25.66</v>
      </c>
      <c r="G56" s="14">
        <v>145.2</v>
      </c>
      <c r="H56" s="14">
        <v>0.1</v>
      </c>
      <c r="I56" s="14">
        <v>0</v>
      </c>
      <c r="J56" s="14">
        <v>0</v>
      </c>
      <c r="K56" s="14">
        <v>13.8</v>
      </c>
      <c r="L56" s="14">
        <v>0.96</v>
      </c>
      <c r="M56" s="14">
        <v>19.8</v>
      </c>
      <c r="N56" s="14">
        <v>1.2</v>
      </c>
    </row>
    <row r="57" spans="1:14" s="3" customFormat="1" ht="12.75">
      <c r="A57" s="11"/>
      <c r="B57" s="6" t="s">
        <v>27</v>
      </c>
      <c r="C57" s="5">
        <v>10</v>
      </c>
      <c r="D57" s="5">
        <v>0.08</v>
      </c>
      <c r="E57" s="5">
        <v>7.3</v>
      </c>
      <c r="F57" s="5">
        <v>0.13</v>
      </c>
      <c r="G57" s="5">
        <v>66</v>
      </c>
      <c r="H57" s="5">
        <v>0.001</v>
      </c>
      <c r="I57" s="5">
        <v>0</v>
      </c>
      <c r="J57" s="5">
        <v>40</v>
      </c>
      <c r="K57" s="5">
        <v>2.42</v>
      </c>
      <c r="L57" s="5">
        <v>3</v>
      </c>
      <c r="M57" s="5">
        <v>0</v>
      </c>
      <c r="N57" s="5">
        <v>0.02</v>
      </c>
    </row>
    <row r="58" spans="1:14" ht="12.75">
      <c r="A58" s="15" t="s">
        <v>25</v>
      </c>
      <c r="B58" s="6" t="s">
        <v>26</v>
      </c>
      <c r="C58" s="5">
        <v>200</v>
      </c>
      <c r="D58" s="5">
        <v>0.5</v>
      </c>
      <c r="E58" s="5">
        <v>0.01</v>
      </c>
      <c r="F58" s="5">
        <v>9.32</v>
      </c>
      <c r="G58" s="5">
        <v>44.4</v>
      </c>
      <c r="H58" s="5">
        <v>0</v>
      </c>
      <c r="I58" s="5">
        <v>0.03</v>
      </c>
      <c r="J58" s="5">
        <v>0</v>
      </c>
      <c r="K58" s="5">
        <v>10.7</v>
      </c>
      <c r="L58" s="5">
        <v>2.13</v>
      </c>
      <c r="M58" s="5">
        <v>1.2</v>
      </c>
      <c r="N58" s="5">
        <v>0.25</v>
      </c>
    </row>
    <row r="59" spans="1:14" s="2" customFormat="1" ht="12.75">
      <c r="A59" s="16"/>
      <c r="B59" s="17" t="s">
        <v>28</v>
      </c>
      <c r="C59" s="16">
        <f>C55+C56+C57+C58</f>
        <v>470</v>
      </c>
      <c r="D59" s="16">
        <f>D55+D56+D57+D58</f>
        <v>11.13</v>
      </c>
      <c r="E59" s="16">
        <f aca="true" t="shared" si="9" ref="E59:N59">E55+E56+E57+E58</f>
        <v>13.27</v>
      </c>
      <c r="F59" s="16">
        <f t="shared" si="9"/>
        <v>53.95</v>
      </c>
      <c r="G59" s="16">
        <f t="shared" si="9"/>
        <v>400.79999999999995</v>
      </c>
      <c r="H59" s="16">
        <f t="shared" si="9"/>
        <v>0.191</v>
      </c>
      <c r="I59" s="16">
        <f t="shared" si="9"/>
        <v>0.9400000000000001</v>
      </c>
      <c r="J59" s="16">
        <f t="shared" si="9"/>
        <v>70.6</v>
      </c>
      <c r="K59" s="16">
        <f t="shared" si="9"/>
        <v>188.54</v>
      </c>
      <c r="L59" s="16">
        <f t="shared" si="9"/>
        <v>144.09</v>
      </c>
      <c r="M59" s="16">
        <f t="shared" si="9"/>
        <v>45.14</v>
      </c>
      <c r="N59" s="16">
        <f t="shared" si="9"/>
        <v>1.98</v>
      </c>
    </row>
    <row r="60" spans="1:2" ht="12.75">
      <c r="A60" s="15"/>
      <c r="B60" s="8" t="s">
        <v>29</v>
      </c>
    </row>
    <row r="61" spans="1:14" ht="12.75">
      <c r="A61" s="11" t="s">
        <v>210</v>
      </c>
      <c r="B61" s="6" t="s">
        <v>211</v>
      </c>
      <c r="C61" s="5">
        <v>100</v>
      </c>
      <c r="D61" s="5">
        <v>1.4</v>
      </c>
      <c r="E61" s="5">
        <v>5</v>
      </c>
      <c r="F61" s="5">
        <v>20.7</v>
      </c>
      <c r="G61" s="5">
        <v>120.4</v>
      </c>
      <c r="H61" s="5">
        <v>0.03</v>
      </c>
      <c r="I61" s="5">
        <v>8.2</v>
      </c>
      <c r="J61" s="5">
        <v>0.01</v>
      </c>
      <c r="K61" s="5">
        <v>38.1</v>
      </c>
      <c r="L61" s="5">
        <v>48.2</v>
      </c>
      <c r="M61" s="5">
        <v>22.2</v>
      </c>
      <c r="N61" s="5">
        <v>1.47</v>
      </c>
    </row>
    <row r="62" spans="1:14" ht="24.75" customHeight="1">
      <c r="A62" s="11" t="s">
        <v>139</v>
      </c>
      <c r="B62" s="6" t="s">
        <v>140</v>
      </c>
      <c r="C62" s="5">
        <v>250</v>
      </c>
      <c r="D62" s="5">
        <v>6.33</v>
      </c>
      <c r="E62" s="5">
        <v>5.28</v>
      </c>
      <c r="F62" s="5">
        <v>17.26</v>
      </c>
      <c r="G62" s="5">
        <v>141.93</v>
      </c>
      <c r="H62" s="5">
        <v>0.231</v>
      </c>
      <c r="I62" s="5">
        <v>6.14</v>
      </c>
      <c r="J62" s="5">
        <v>0</v>
      </c>
      <c r="K62" s="5">
        <v>52.26</v>
      </c>
      <c r="L62" s="5">
        <v>304.14</v>
      </c>
      <c r="M62" s="5">
        <v>46.8</v>
      </c>
      <c r="N62" s="5">
        <v>2.09</v>
      </c>
    </row>
    <row r="63" spans="1:14" ht="25.5">
      <c r="A63" s="11" t="s">
        <v>141</v>
      </c>
      <c r="B63" s="6" t="s">
        <v>183</v>
      </c>
      <c r="C63" s="5" t="s">
        <v>184</v>
      </c>
      <c r="D63" s="5">
        <v>4.4</v>
      </c>
      <c r="E63" s="5">
        <v>4.06</v>
      </c>
      <c r="F63" s="5">
        <v>26.99</v>
      </c>
      <c r="G63" s="5">
        <v>162</v>
      </c>
      <c r="H63" s="5">
        <v>0.11</v>
      </c>
      <c r="I63" s="5">
        <v>0</v>
      </c>
      <c r="J63" s="5">
        <v>20</v>
      </c>
      <c r="K63" s="5">
        <v>17.8</v>
      </c>
      <c r="L63" s="5">
        <v>110.9</v>
      </c>
      <c r="M63" s="5">
        <v>23.8</v>
      </c>
      <c r="N63" s="5">
        <v>1.88</v>
      </c>
    </row>
    <row r="64" spans="1:14" ht="25.5">
      <c r="A64" s="11" t="s">
        <v>96</v>
      </c>
      <c r="B64" s="6" t="s">
        <v>198</v>
      </c>
      <c r="C64" s="5" t="s">
        <v>98</v>
      </c>
      <c r="D64" s="5">
        <v>7.45</v>
      </c>
      <c r="E64" s="5">
        <v>5.5</v>
      </c>
      <c r="F64" s="5">
        <v>7.3</v>
      </c>
      <c r="G64" s="5">
        <v>178.15</v>
      </c>
      <c r="H64" s="5">
        <v>0.045</v>
      </c>
      <c r="I64" s="5">
        <v>0</v>
      </c>
      <c r="J64" s="5">
        <v>11.9</v>
      </c>
      <c r="K64" s="5">
        <v>8.75</v>
      </c>
      <c r="L64" s="5">
        <v>14.45</v>
      </c>
      <c r="M64" s="5">
        <v>72.8</v>
      </c>
      <c r="N64" s="5">
        <v>0.75</v>
      </c>
    </row>
    <row r="65" spans="1:14" ht="12.75">
      <c r="A65" s="11"/>
      <c r="B65" s="6" t="s">
        <v>24</v>
      </c>
      <c r="C65" s="5">
        <v>80</v>
      </c>
      <c r="D65" s="5">
        <v>6.4</v>
      </c>
      <c r="E65" s="5">
        <v>1</v>
      </c>
      <c r="F65" s="5">
        <v>34.2</v>
      </c>
      <c r="G65" s="5">
        <v>160.8</v>
      </c>
      <c r="H65" s="5">
        <v>0.13</v>
      </c>
      <c r="I65" s="5">
        <v>0</v>
      </c>
      <c r="J65" s="5">
        <v>0</v>
      </c>
      <c r="K65" s="5">
        <v>18.4</v>
      </c>
      <c r="L65" s="5">
        <v>1.28</v>
      </c>
      <c r="M65" s="5">
        <v>26.4</v>
      </c>
      <c r="N65" s="5">
        <v>1.6</v>
      </c>
    </row>
    <row r="66" spans="1:14" ht="12.75">
      <c r="A66" s="11" t="s">
        <v>73</v>
      </c>
      <c r="B66" s="6" t="s">
        <v>74</v>
      </c>
      <c r="C66" s="5">
        <v>200</v>
      </c>
      <c r="D66" s="5">
        <v>4.2</v>
      </c>
      <c r="E66" s="5">
        <v>3.6</v>
      </c>
      <c r="F66" s="5">
        <v>17.3</v>
      </c>
      <c r="G66" s="5">
        <v>118.7</v>
      </c>
      <c r="H66" s="5">
        <v>0.05</v>
      </c>
      <c r="I66" s="5">
        <v>1.6</v>
      </c>
      <c r="J66" s="5">
        <v>24</v>
      </c>
      <c r="K66" s="5">
        <v>152.9</v>
      </c>
      <c r="L66" s="5">
        <v>127.87</v>
      </c>
      <c r="M66" s="5">
        <v>22.23</v>
      </c>
      <c r="N66" s="5">
        <v>0.55</v>
      </c>
    </row>
    <row r="67" spans="1:14" s="2" customFormat="1" ht="12.75">
      <c r="A67" s="16"/>
      <c r="B67" s="17" t="s">
        <v>38</v>
      </c>
      <c r="C67" s="16">
        <v>995</v>
      </c>
      <c r="D67" s="16">
        <f aca="true" t="shared" si="10" ref="D67:N67">D61+D62+D63+D64+D65+D66</f>
        <v>30.180000000000003</v>
      </c>
      <c r="E67" s="16">
        <f t="shared" si="10"/>
        <v>24.44</v>
      </c>
      <c r="F67" s="16">
        <f t="shared" si="10"/>
        <v>123.75</v>
      </c>
      <c r="G67" s="16">
        <f t="shared" si="10"/>
        <v>881.98</v>
      </c>
      <c r="H67" s="16">
        <f t="shared" si="10"/>
        <v>0.5960000000000001</v>
      </c>
      <c r="I67" s="16">
        <f t="shared" si="10"/>
        <v>15.94</v>
      </c>
      <c r="J67" s="16">
        <f t="shared" si="10"/>
        <v>55.910000000000004</v>
      </c>
      <c r="K67" s="16">
        <f t="shared" si="10"/>
        <v>288.21000000000004</v>
      </c>
      <c r="L67" s="16">
        <f t="shared" si="10"/>
        <v>606.8399999999999</v>
      </c>
      <c r="M67" s="16">
        <f t="shared" si="10"/>
        <v>214.23</v>
      </c>
      <c r="N67" s="16">
        <f t="shared" si="10"/>
        <v>8.34</v>
      </c>
    </row>
    <row r="68" spans="1:14" s="3" customFormat="1" ht="12.75">
      <c r="A68" s="8"/>
      <c r="B68" s="20" t="s">
        <v>45</v>
      </c>
      <c r="C68" s="8"/>
      <c r="D68" s="8">
        <f>D67+D59</f>
        <v>41.31</v>
      </c>
      <c r="E68" s="8">
        <f aca="true" t="shared" si="11" ref="E68:N68">E67+E59</f>
        <v>37.71</v>
      </c>
      <c r="F68" s="8">
        <f t="shared" si="11"/>
        <v>177.7</v>
      </c>
      <c r="G68" s="8">
        <f t="shared" si="11"/>
        <v>1282.78</v>
      </c>
      <c r="H68" s="8">
        <f t="shared" si="11"/>
        <v>0.7870000000000001</v>
      </c>
      <c r="I68" s="8">
        <f t="shared" si="11"/>
        <v>16.88</v>
      </c>
      <c r="J68" s="8">
        <f t="shared" si="11"/>
        <v>126.50999999999999</v>
      </c>
      <c r="K68" s="8">
        <f t="shared" si="11"/>
        <v>476.75</v>
      </c>
      <c r="L68" s="8">
        <f t="shared" si="11"/>
        <v>750.93</v>
      </c>
      <c r="M68" s="8">
        <f t="shared" si="11"/>
        <v>259.37</v>
      </c>
      <c r="N68" s="8">
        <f t="shared" si="11"/>
        <v>10.32</v>
      </c>
    </row>
    <row r="69" spans="1:14" ht="21" customHeight="1">
      <c r="A69" s="60" t="s">
        <v>89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</row>
    <row r="70" ht="12.75">
      <c r="B70" s="8" t="s">
        <v>21</v>
      </c>
    </row>
    <row r="71" spans="1:14" ht="12.75">
      <c r="A71" s="11" t="s">
        <v>22</v>
      </c>
      <c r="B71" s="6" t="s">
        <v>199</v>
      </c>
      <c r="C71" s="5">
        <v>200</v>
      </c>
      <c r="D71" s="5">
        <v>3.09</v>
      </c>
      <c r="E71" s="5">
        <v>4.07</v>
      </c>
      <c r="F71" s="5">
        <v>36.98</v>
      </c>
      <c r="G71" s="5">
        <v>197</v>
      </c>
      <c r="H71" s="5">
        <v>0.03</v>
      </c>
      <c r="I71" s="5">
        <v>0</v>
      </c>
      <c r="J71" s="5">
        <v>20</v>
      </c>
      <c r="K71" s="5">
        <v>5.9</v>
      </c>
      <c r="L71" s="5">
        <v>67</v>
      </c>
      <c r="M71" s="5">
        <v>21.8</v>
      </c>
      <c r="N71" s="5">
        <v>0.47</v>
      </c>
    </row>
    <row r="72" spans="1:14" s="1" customFormat="1" ht="12.75">
      <c r="A72" s="12"/>
      <c r="B72" s="13" t="s">
        <v>24</v>
      </c>
      <c r="C72" s="14">
        <v>60</v>
      </c>
      <c r="D72" s="14">
        <v>4.8</v>
      </c>
      <c r="E72" s="14">
        <v>0.76</v>
      </c>
      <c r="F72" s="14">
        <v>25.66</v>
      </c>
      <c r="G72" s="14">
        <v>145.2</v>
      </c>
      <c r="H72" s="14">
        <v>0.1</v>
      </c>
      <c r="I72" s="14">
        <v>0</v>
      </c>
      <c r="J72" s="14">
        <v>0</v>
      </c>
      <c r="K72" s="14">
        <v>13.8</v>
      </c>
      <c r="L72" s="14">
        <v>0.96</v>
      </c>
      <c r="M72" s="14">
        <v>19.8</v>
      </c>
      <c r="N72" s="14">
        <v>1.2</v>
      </c>
    </row>
    <row r="73" spans="1:14" ht="12.75">
      <c r="A73" s="11"/>
      <c r="B73" s="6" t="s">
        <v>105</v>
      </c>
      <c r="C73" s="5">
        <v>12</v>
      </c>
      <c r="D73" s="5">
        <v>3.15</v>
      </c>
      <c r="E73" s="5">
        <v>14.4</v>
      </c>
      <c r="F73" s="5">
        <v>0</v>
      </c>
      <c r="G73" s="5">
        <v>50.9</v>
      </c>
      <c r="H73" s="5">
        <v>0</v>
      </c>
      <c r="I73" s="5">
        <v>0.08</v>
      </c>
      <c r="J73" s="5">
        <v>25.2</v>
      </c>
      <c r="K73" s="5">
        <v>120</v>
      </c>
      <c r="L73" s="5">
        <v>7.2</v>
      </c>
      <c r="M73" s="5">
        <v>6.6</v>
      </c>
      <c r="N73" s="5">
        <v>0.08</v>
      </c>
    </row>
    <row r="74" spans="1:14" ht="12.75">
      <c r="A74" s="11" t="s">
        <v>25</v>
      </c>
      <c r="B74" s="6" t="s">
        <v>26</v>
      </c>
      <c r="C74" s="5">
        <v>200</v>
      </c>
      <c r="D74" s="5">
        <v>0.5</v>
      </c>
      <c r="E74" s="5">
        <v>0.01</v>
      </c>
      <c r="F74" s="5">
        <v>9.32</v>
      </c>
      <c r="G74" s="5">
        <v>44.4</v>
      </c>
      <c r="H74" s="5">
        <v>0</v>
      </c>
      <c r="I74" s="5">
        <v>0.03</v>
      </c>
      <c r="J74" s="5">
        <v>0</v>
      </c>
      <c r="K74" s="5">
        <v>10.7</v>
      </c>
      <c r="L74" s="5">
        <v>2.13</v>
      </c>
      <c r="M74" s="5">
        <v>1.2</v>
      </c>
      <c r="N74" s="5">
        <v>0.25</v>
      </c>
    </row>
    <row r="75" spans="1:14" s="2" customFormat="1" ht="12.75">
      <c r="A75" s="16"/>
      <c r="B75" s="17" t="s">
        <v>28</v>
      </c>
      <c r="C75" s="16">
        <f>C71+C72+C73+C74</f>
        <v>472</v>
      </c>
      <c r="D75" s="16">
        <f>D71+D72+D73+D74</f>
        <v>11.54</v>
      </c>
      <c r="E75" s="16">
        <f aca="true" t="shared" si="12" ref="E75:N75">E71+E72+E73+E74</f>
        <v>19.240000000000002</v>
      </c>
      <c r="F75" s="16">
        <f t="shared" si="12"/>
        <v>71.96000000000001</v>
      </c>
      <c r="G75" s="16">
        <f t="shared" si="12"/>
        <v>437.49999999999994</v>
      </c>
      <c r="H75" s="16">
        <f t="shared" si="12"/>
        <v>0.13</v>
      </c>
      <c r="I75" s="16">
        <f t="shared" si="12"/>
        <v>0.11</v>
      </c>
      <c r="J75" s="16">
        <f t="shared" si="12"/>
        <v>45.2</v>
      </c>
      <c r="K75" s="16">
        <f t="shared" si="12"/>
        <v>150.39999999999998</v>
      </c>
      <c r="L75" s="16">
        <f t="shared" si="12"/>
        <v>77.28999999999999</v>
      </c>
      <c r="M75" s="16">
        <f t="shared" si="12"/>
        <v>49.400000000000006</v>
      </c>
      <c r="N75" s="16">
        <f t="shared" si="12"/>
        <v>2</v>
      </c>
    </row>
    <row r="76" spans="1:2" ht="12.75">
      <c r="A76" s="15"/>
      <c r="B76" s="8" t="s">
        <v>29</v>
      </c>
    </row>
    <row r="77" spans="1:14" s="4" customFormat="1" ht="12.75">
      <c r="A77" s="21"/>
      <c r="B77" s="22" t="s">
        <v>197</v>
      </c>
      <c r="C77" s="21">
        <v>100</v>
      </c>
      <c r="D77" s="21">
        <v>0.7</v>
      </c>
      <c r="E77" s="21">
        <v>0.1</v>
      </c>
      <c r="F77" s="21">
        <v>1.9</v>
      </c>
      <c r="G77" s="21">
        <v>11</v>
      </c>
      <c r="H77" s="21">
        <v>0.03</v>
      </c>
      <c r="I77" s="21">
        <v>10</v>
      </c>
      <c r="J77" s="21">
        <v>0.01</v>
      </c>
      <c r="K77" s="21">
        <v>23</v>
      </c>
      <c r="L77" s="21">
        <v>42</v>
      </c>
      <c r="M77" s="21">
        <v>14</v>
      </c>
      <c r="N77" s="21">
        <v>0.6</v>
      </c>
    </row>
    <row r="78" spans="1:14" ht="12.75">
      <c r="A78" s="11" t="s">
        <v>93</v>
      </c>
      <c r="B78" s="6" t="s">
        <v>94</v>
      </c>
      <c r="C78" s="5">
        <v>250</v>
      </c>
      <c r="D78" s="5">
        <v>13.5</v>
      </c>
      <c r="E78" s="5">
        <v>3.6</v>
      </c>
      <c r="F78" s="5">
        <v>12.5</v>
      </c>
      <c r="G78" s="5">
        <v>132</v>
      </c>
      <c r="H78" s="5">
        <v>0.18</v>
      </c>
      <c r="I78" s="5">
        <v>18.75</v>
      </c>
      <c r="J78" s="5">
        <v>0.09</v>
      </c>
      <c r="K78" s="5">
        <v>49.25</v>
      </c>
      <c r="L78" s="5">
        <v>260.4</v>
      </c>
      <c r="M78" s="5">
        <v>49.25</v>
      </c>
      <c r="N78" s="5">
        <v>1.75</v>
      </c>
    </row>
    <row r="79" spans="1:14" ht="12.75">
      <c r="A79" s="23" t="s">
        <v>124</v>
      </c>
      <c r="B79" s="6" t="s">
        <v>125</v>
      </c>
      <c r="C79" s="5">
        <v>120</v>
      </c>
      <c r="D79" s="5">
        <v>15.42</v>
      </c>
      <c r="E79" s="5">
        <v>12.41</v>
      </c>
      <c r="F79" s="5">
        <v>3.96</v>
      </c>
      <c r="G79" s="5">
        <v>189</v>
      </c>
      <c r="H79" s="5">
        <v>0.04</v>
      </c>
      <c r="I79" s="5">
        <v>0.6000000000000001</v>
      </c>
      <c r="J79" s="5">
        <v>16</v>
      </c>
      <c r="K79" s="5">
        <v>29.2</v>
      </c>
      <c r="L79" s="5">
        <v>124.2</v>
      </c>
      <c r="M79" s="5">
        <v>27.2</v>
      </c>
      <c r="N79" s="5">
        <v>1.15</v>
      </c>
    </row>
    <row r="80" spans="1:14" ht="12.75">
      <c r="A80" s="11" t="s">
        <v>54</v>
      </c>
      <c r="B80" s="6" t="s">
        <v>200</v>
      </c>
      <c r="C80" s="5">
        <v>200</v>
      </c>
      <c r="D80" s="5">
        <v>8.8</v>
      </c>
      <c r="E80" s="5">
        <v>7.6</v>
      </c>
      <c r="F80" s="5">
        <v>49.05</v>
      </c>
      <c r="G80" s="5">
        <v>306</v>
      </c>
      <c r="H80" s="5">
        <v>0.2</v>
      </c>
      <c r="I80" s="5">
        <v>0</v>
      </c>
      <c r="J80" s="5">
        <v>28</v>
      </c>
      <c r="K80" s="5">
        <v>22.2</v>
      </c>
      <c r="L80" s="5">
        <v>179.2</v>
      </c>
      <c r="M80" s="5">
        <v>63.1</v>
      </c>
      <c r="N80" s="5">
        <v>2.1</v>
      </c>
    </row>
    <row r="81" spans="1:14" ht="12.75">
      <c r="A81" s="11"/>
      <c r="B81" s="6" t="s">
        <v>24</v>
      </c>
      <c r="C81" s="5">
        <v>80</v>
      </c>
      <c r="D81" s="5">
        <v>6.4</v>
      </c>
      <c r="E81" s="5">
        <v>1</v>
      </c>
      <c r="F81" s="5">
        <v>34.2</v>
      </c>
      <c r="G81" s="5">
        <v>160.8</v>
      </c>
      <c r="H81" s="5">
        <v>0.13</v>
      </c>
      <c r="I81" s="5">
        <v>0</v>
      </c>
      <c r="J81" s="5">
        <v>0</v>
      </c>
      <c r="K81" s="5">
        <v>18.4</v>
      </c>
      <c r="L81" s="5">
        <v>1.28</v>
      </c>
      <c r="M81" s="5">
        <v>26.4</v>
      </c>
      <c r="N81" s="5">
        <v>1.6</v>
      </c>
    </row>
    <row r="82" spans="1:14" ht="12.75">
      <c r="A82" s="11"/>
      <c r="B82" s="6" t="s">
        <v>99</v>
      </c>
      <c r="C82" s="5">
        <v>200</v>
      </c>
      <c r="D82" s="5">
        <v>0.1</v>
      </c>
      <c r="E82" s="5">
        <v>0.1</v>
      </c>
      <c r="F82" s="5">
        <v>59.8</v>
      </c>
      <c r="G82" s="5">
        <v>180.4</v>
      </c>
      <c r="H82" s="5">
        <v>0</v>
      </c>
      <c r="I82" s="5">
        <v>0.8</v>
      </c>
      <c r="J82" s="5">
        <v>20</v>
      </c>
      <c r="K82" s="5">
        <v>0</v>
      </c>
      <c r="L82" s="5">
        <v>0</v>
      </c>
      <c r="M82" s="5">
        <v>0</v>
      </c>
      <c r="N82" s="5">
        <v>0</v>
      </c>
    </row>
    <row r="83" spans="1:14" s="2" customFormat="1" ht="12.75">
      <c r="A83" s="16"/>
      <c r="B83" s="17" t="s">
        <v>38</v>
      </c>
      <c r="C83" s="16">
        <f aca="true" t="shared" si="13" ref="C83:N83">C77+C78+C79+C80+C81+C82</f>
        <v>950</v>
      </c>
      <c r="D83" s="16">
        <f t="shared" si="13"/>
        <v>44.92</v>
      </c>
      <c r="E83" s="16">
        <f t="shared" si="13"/>
        <v>24.810000000000002</v>
      </c>
      <c r="F83" s="16">
        <f t="shared" si="13"/>
        <v>161.41</v>
      </c>
      <c r="G83" s="16">
        <f t="shared" si="13"/>
        <v>979.1999999999999</v>
      </c>
      <c r="H83" s="16">
        <f t="shared" si="13"/>
        <v>0.5800000000000001</v>
      </c>
      <c r="I83" s="16">
        <f t="shared" si="13"/>
        <v>30.150000000000002</v>
      </c>
      <c r="J83" s="16">
        <f t="shared" si="13"/>
        <v>64.1</v>
      </c>
      <c r="K83" s="16">
        <f t="shared" si="13"/>
        <v>142.05</v>
      </c>
      <c r="L83" s="16">
        <f t="shared" si="13"/>
        <v>607.0799999999999</v>
      </c>
      <c r="M83" s="16">
        <f t="shared" si="13"/>
        <v>179.95000000000002</v>
      </c>
      <c r="N83" s="16">
        <f t="shared" si="13"/>
        <v>7.199999999999999</v>
      </c>
    </row>
    <row r="84" spans="1:14" s="3" customFormat="1" ht="12.75">
      <c r="A84" s="8"/>
      <c r="B84" s="20" t="s">
        <v>45</v>
      </c>
      <c r="C84" s="8"/>
      <c r="D84" s="8">
        <f>D83+D75</f>
        <v>56.46</v>
      </c>
      <c r="E84" s="8">
        <f aca="true" t="shared" si="14" ref="E84:N84">E83+E75</f>
        <v>44.050000000000004</v>
      </c>
      <c r="F84" s="8">
        <f t="shared" si="14"/>
        <v>233.37</v>
      </c>
      <c r="G84" s="8">
        <f t="shared" si="14"/>
        <v>1416.6999999999998</v>
      </c>
      <c r="H84" s="8">
        <f t="shared" si="14"/>
        <v>0.7100000000000001</v>
      </c>
      <c r="I84" s="8">
        <f t="shared" si="14"/>
        <v>30.26</v>
      </c>
      <c r="J84" s="8">
        <f t="shared" si="14"/>
        <v>109.3</v>
      </c>
      <c r="K84" s="8">
        <f t="shared" si="14"/>
        <v>292.45</v>
      </c>
      <c r="L84" s="8">
        <f t="shared" si="14"/>
        <v>684.3699999999999</v>
      </c>
      <c r="M84" s="8">
        <f t="shared" si="14"/>
        <v>229.35000000000002</v>
      </c>
      <c r="N84" s="8">
        <f t="shared" si="14"/>
        <v>9.2</v>
      </c>
    </row>
    <row r="85" spans="1:14" ht="21.75" customHeight="1">
      <c r="A85" s="63" t="s">
        <v>103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ht="12.75">
      <c r="B86" s="8" t="s">
        <v>21</v>
      </c>
    </row>
    <row r="87" spans="1:14" ht="12.75">
      <c r="A87" s="11" t="s">
        <v>22</v>
      </c>
      <c r="B87" s="6" t="s">
        <v>131</v>
      </c>
      <c r="C87" s="5">
        <v>200</v>
      </c>
      <c r="D87" s="5">
        <v>4.52</v>
      </c>
      <c r="E87" s="5">
        <v>4.07</v>
      </c>
      <c r="F87" s="5">
        <v>30.57</v>
      </c>
      <c r="G87" s="5">
        <v>177</v>
      </c>
      <c r="H87" s="5">
        <v>0.04</v>
      </c>
      <c r="I87" s="5">
        <v>0</v>
      </c>
      <c r="J87" s="5">
        <v>20</v>
      </c>
      <c r="K87" s="5">
        <v>10.6</v>
      </c>
      <c r="L87" s="5">
        <v>38.6</v>
      </c>
      <c r="M87" s="5">
        <v>7.9</v>
      </c>
      <c r="N87" s="5">
        <v>0.45</v>
      </c>
    </row>
    <row r="88" spans="1:14" s="1" customFormat="1" ht="12.75">
      <c r="A88" s="12"/>
      <c r="B88" s="13" t="s">
        <v>24</v>
      </c>
      <c r="C88" s="14">
        <v>60</v>
      </c>
      <c r="D88" s="14">
        <v>4.8</v>
      </c>
      <c r="E88" s="14">
        <v>0.76</v>
      </c>
      <c r="F88" s="14">
        <v>25.66</v>
      </c>
      <c r="G88" s="14">
        <v>145.2</v>
      </c>
      <c r="H88" s="14">
        <v>0.1</v>
      </c>
      <c r="I88" s="14">
        <v>0</v>
      </c>
      <c r="J88" s="14">
        <v>0</v>
      </c>
      <c r="K88" s="14">
        <v>13.8</v>
      </c>
      <c r="L88" s="14">
        <v>0.96</v>
      </c>
      <c r="M88" s="14">
        <v>19.8</v>
      </c>
      <c r="N88" s="14">
        <v>1.2</v>
      </c>
    </row>
    <row r="89" spans="1:14" ht="12.75">
      <c r="A89" s="15" t="s">
        <v>25</v>
      </c>
      <c r="B89" s="6" t="s">
        <v>26</v>
      </c>
      <c r="C89" s="5">
        <v>200</v>
      </c>
      <c r="D89" s="5">
        <v>0.5</v>
      </c>
      <c r="E89" s="5">
        <v>0.01</v>
      </c>
      <c r="F89" s="5">
        <v>9.32</v>
      </c>
      <c r="G89" s="5">
        <v>44.4</v>
      </c>
      <c r="H89" s="5">
        <v>0</v>
      </c>
      <c r="I89" s="5">
        <v>0.03</v>
      </c>
      <c r="J89" s="5">
        <v>0</v>
      </c>
      <c r="K89" s="5">
        <v>10.7</v>
      </c>
      <c r="L89" s="5">
        <v>2.13</v>
      </c>
      <c r="M89" s="5">
        <v>1.2</v>
      </c>
      <c r="N89" s="5">
        <v>0.25</v>
      </c>
    </row>
    <row r="90" spans="1:14" s="3" customFormat="1" ht="12.75">
      <c r="A90" s="11"/>
      <c r="B90" s="6" t="s">
        <v>27</v>
      </c>
      <c r="C90" s="5">
        <v>10</v>
      </c>
      <c r="D90" s="5">
        <v>0.08</v>
      </c>
      <c r="E90" s="5">
        <v>7.3</v>
      </c>
      <c r="F90" s="5">
        <v>0.13</v>
      </c>
      <c r="G90" s="5">
        <v>66</v>
      </c>
      <c r="H90" s="5">
        <v>0.001</v>
      </c>
      <c r="I90" s="5">
        <v>0</v>
      </c>
      <c r="J90" s="5">
        <v>40</v>
      </c>
      <c r="K90" s="5">
        <v>2.42</v>
      </c>
      <c r="L90" s="5">
        <v>3</v>
      </c>
      <c r="M90" s="5">
        <v>0</v>
      </c>
      <c r="N90" s="5">
        <v>0.02</v>
      </c>
    </row>
    <row r="91" spans="1:14" s="3" customFormat="1" ht="12.75">
      <c r="A91" s="8"/>
      <c r="B91" s="20" t="s">
        <v>28</v>
      </c>
      <c r="C91" s="8">
        <f>C87+C88+C89+C90</f>
        <v>470</v>
      </c>
      <c r="D91" s="8">
        <f>D87+D88+D89+D90</f>
        <v>9.9</v>
      </c>
      <c r="E91" s="8">
        <f aca="true" t="shared" si="15" ref="E91:N91">E87+E88+E89+E90</f>
        <v>12.14</v>
      </c>
      <c r="F91" s="8">
        <f t="shared" si="15"/>
        <v>65.68</v>
      </c>
      <c r="G91" s="8">
        <f t="shared" si="15"/>
        <v>432.59999999999997</v>
      </c>
      <c r="H91" s="8">
        <f t="shared" si="15"/>
        <v>0.14100000000000001</v>
      </c>
      <c r="I91" s="8">
        <f t="shared" si="15"/>
        <v>0.03</v>
      </c>
      <c r="J91" s="8">
        <f t="shared" si="15"/>
        <v>60</v>
      </c>
      <c r="K91" s="8">
        <f t="shared" si="15"/>
        <v>37.519999999999996</v>
      </c>
      <c r="L91" s="8">
        <f t="shared" si="15"/>
        <v>44.690000000000005</v>
      </c>
      <c r="M91" s="8">
        <f t="shared" si="15"/>
        <v>28.900000000000002</v>
      </c>
      <c r="N91" s="8">
        <f t="shared" si="15"/>
        <v>1.92</v>
      </c>
    </row>
    <row r="92" spans="1:14" s="3" customFormat="1" ht="12.75">
      <c r="A92" s="16"/>
      <c r="B92" s="8" t="s">
        <v>29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25.5">
      <c r="A93" s="18" t="s">
        <v>189</v>
      </c>
      <c r="B93" s="6" t="s">
        <v>190</v>
      </c>
      <c r="C93" s="18">
        <v>100</v>
      </c>
      <c r="D93" s="18">
        <v>0.98</v>
      </c>
      <c r="E93" s="18">
        <v>6.15</v>
      </c>
      <c r="F93" s="18">
        <v>3.73</v>
      </c>
      <c r="G93" s="18">
        <v>74.2</v>
      </c>
      <c r="H93" s="18">
        <v>0.05</v>
      </c>
      <c r="I93" s="18">
        <v>16.76</v>
      </c>
      <c r="J93" s="18">
        <v>0</v>
      </c>
      <c r="K93" s="18">
        <v>18.68</v>
      </c>
      <c r="L93" s="18">
        <v>34.6</v>
      </c>
      <c r="M93" s="18">
        <v>16.26</v>
      </c>
      <c r="N93" s="18">
        <v>0.74</v>
      </c>
    </row>
    <row r="94" spans="1:14" ht="12.75">
      <c r="A94" s="11" t="s">
        <v>223</v>
      </c>
      <c r="B94" s="6" t="s">
        <v>202</v>
      </c>
      <c r="C94" s="11">
        <v>250</v>
      </c>
      <c r="D94" s="5">
        <v>13.7</v>
      </c>
      <c r="E94" s="5">
        <v>15.8</v>
      </c>
      <c r="F94" s="5">
        <v>29.8</v>
      </c>
      <c r="G94" s="5">
        <v>247.5</v>
      </c>
      <c r="H94" s="5">
        <v>0.2</v>
      </c>
      <c r="I94" s="5">
        <v>23.3</v>
      </c>
      <c r="J94" s="5">
        <v>0.91</v>
      </c>
      <c r="K94" s="5">
        <v>61.3</v>
      </c>
      <c r="L94" s="5">
        <v>206.4</v>
      </c>
      <c r="M94" s="5">
        <v>31.2</v>
      </c>
      <c r="N94" s="5">
        <v>3</v>
      </c>
    </row>
    <row r="95" spans="1:14" ht="12.75">
      <c r="A95" s="11" t="s">
        <v>110</v>
      </c>
      <c r="B95" s="6" t="s">
        <v>111</v>
      </c>
      <c r="C95" s="5">
        <v>200</v>
      </c>
      <c r="D95" s="5">
        <v>2.44</v>
      </c>
      <c r="E95" s="5">
        <v>14.56</v>
      </c>
      <c r="F95" s="5">
        <v>15.02</v>
      </c>
      <c r="G95" s="5">
        <v>200</v>
      </c>
      <c r="H95" s="5">
        <v>0.065</v>
      </c>
      <c r="I95" s="5">
        <v>11.6</v>
      </c>
      <c r="J95" s="5">
        <v>0</v>
      </c>
      <c r="K95" s="5">
        <v>36</v>
      </c>
      <c r="L95" s="5">
        <v>0.64</v>
      </c>
      <c r="M95" s="5">
        <v>31.2</v>
      </c>
      <c r="N95" s="5">
        <v>1.06</v>
      </c>
    </row>
    <row r="96" spans="1:14" ht="12.75">
      <c r="A96" s="23" t="s">
        <v>112</v>
      </c>
      <c r="B96" s="6" t="s">
        <v>113</v>
      </c>
      <c r="C96" s="5">
        <v>100</v>
      </c>
      <c r="D96" s="5">
        <v>9.88</v>
      </c>
      <c r="E96" s="5">
        <v>17.2</v>
      </c>
      <c r="F96" s="5">
        <v>1.84</v>
      </c>
      <c r="G96" s="5">
        <v>140</v>
      </c>
      <c r="H96" s="5">
        <v>0.12</v>
      </c>
      <c r="I96" s="5">
        <v>0.02</v>
      </c>
      <c r="J96" s="5">
        <v>43</v>
      </c>
      <c r="K96" s="5">
        <v>30.1</v>
      </c>
      <c r="L96" s="5">
        <v>69.2</v>
      </c>
      <c r="M96" s="5">
        <v>9.1</v>
      </c>
      <c r="N96" s="5">
        <v>0.72</v>
      </c>
    </row>
    <row r="97" spans="1:14" ht="12.75">
      <c r="A97" s="11"/>
      <c r="B97" s="6" t="s">
        <v>24</v>
      </c>
      <c r="C97" s="5">
        <v>80</v>
      </c>
      <c r="D97" s="5">
        <v>6.4</v>
      </c>
      <c r="E97" s="5">
        <v>1</v>
      </c>
      <c r="F97" s="5">
        <v>34.2</v>
      </c>
      <c r="G97" s="5">
        <v>160.8</v>
      </c>
      <c r="H97" s="5">
        <v>0.13</v>
      </c>
      <c r="I97" s="5">
        <v>0</v>
      </c>
      <c r="J97" s="5">
        <v>0</v>
      </c>
      <c r="K97" s="5">
        <v>18.4</v>
      </c>
      <c r="L97" s="5">
        <v>1.28</v>
      </c>
      <c r="M97" s="5">
        <v>26.4</v>
      </c>
      <c r="N97" s="5">
        <v>1.6</v>
      </c>
    </row>
    <row r="98" spans="1:14" ht="12.75">
      <c r="A98" s="15" t="s">
        <v>25</v>
      </c>
      <c r="B98" s="6" t="s">
        <v>26</v>
      </c>
      <c r="C98" s="5">
        <v>200</v>
      </c>
      <c r="D98" s="5">
        <v>0.5</v>
      </c>
      <c r="E98" s="5">
        <v>0.01</v>
      </c>
      <c r="F98" s="5">
        <v>9.32</v>
      </c>
      <c r="G98" s="5">
        <v>44.4</v>
      </c>
      <c r="H98" s="5">
        <v>0</v>
      </c>
      <c r="I98" s="5">
        <v>0.03</v>
      </c>
      <c r="J98" s="5">
        <v>0</v>
      </c>
      <c r="K98" s="5">
        <v>10.7</v>
      </c>
      <c r="L98" s="5">
        <v>2.13</v>
      </c>
      <c r="M98" s="5">
        <v>1.2</v>
      </c>
      <c r="N98" s="5">
        <v>0.25</v>
      </c>
    </row>
    <row r="99" spans="1:14" s="3" customFormat="1" ht="12.75">
      <c r="A99" s="16"/>
      <c r="B99" s="20" t="s">
        <v>38</v>
      </c>
      <c r="C99" s="8">
        <f>C93+C94+C95+C96+C97+C98</f>
        <v>930</v>
      </c>
      <c r="D99" s="8">
        <f>D93+D94+D95+D96+D97+D98</f>
        <v>33.9</v>
      </c>
      <c r="E99" s="8">
        <f aca="true" t="shared" si="16" ref="E99:N99">E93+E94+E95+E96+E97+E98</f>
        <v>54.720000000000006</v>
      </c>
      <c r="F99" s="8">
        <f t="shared" si="16"/>
        <v>93.91</v>
      </c>
      <c r="G99" s="8">
        <f t="shared" si="16"/>
        <v>866.9</v>
      </c>
      <c r="H99" s="8">
        <f t="shared" si="16"/>
        <v>0.565</v>
      </c>
      <c r="I99" s="8">
        <f t="shared" si="16"/>
        <v>51.71000000000001</v>
      </c>
      <c r="J99" s="8">
        <f t="shared" si="16"/>
        <v>43.91</v>
      </c>
      <c r="K99" s="8">
        <f t="shared" si="16"/>
        <v>175.17999999999998</v>
      </c>
      <c r="L99" s="8">
        <f t="shared" si="16"/>
        <v>314.24999999999994</v>
      </c>
      <c r="M99" s="8">
        <f t="shared" si="16"/>
        <v>115.36</v>
      </c>
      <c r="N99" s="8">
        <f t="shared" si="16"/>
        <v>7.370000000000001</v>
      </c>
    </row>
    <row r="100" spans="1:14" s="3" customFormat="1" ht="12.75">
      <c r="A100" s="16"/>
      <c r="B100" s="20" t="s">
        <v>45</v>
      </c>
      <c r="C100" s="8"/>
      <c r="D100" s="8">
        <f aca="true" t="shared" si="17" ref="D100:N100">D91+D99</f>
        <v>43.8</v>
      </c>
      <c r="E100" s="8">
        <f t="shared" si="17"/>
        <v>66.86000000000001</v>
      </c>
      <c r="F100" s="8">
        <f t="shared" si="17"/>
        <v>159.59</v>
      </c>
      <c r="G100" s="8">
        <f t="shared" si="17"/>
        <v>1299.5</v>
      </c>
      <c r="H100" s="8">
        <f t="shared" si="17"/>
        <v>0.706</v>
      </c>
      <c r="I100" s="8">
        <f t="shared" si="17"/>
        <v>51.74000000000001</v>
      </c>
      <c r="J100" s="8">
        <f t="shared" si="17"/>
        <v>103.91</v>
      </c>
      <c r="K100" s="8">
        <f t="shared" si="17"/>
        <v>212.7</v>
      </c>
      <c r="L100" s="8">
        <f t="shared" si="17"/>
        <v>358.93999999999994</v>
      </c>
      <c r="M100" s="8">
        <f t="shared" si="17"/>
        <v>144.26</v>
      </c>
      <c r="N100" s="8">
        <f t="shared" si="17"/>
        <v>9.290000000000001</v>
      </c>
    </row>
    <row r="101" spans="1:14" s="3" customFormat="1" ht="23.25" customHeight="1">
      <c r="A101" s="60" t="s">
        <v>116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</row>
    <row r="102" ht="12.75">
      <c r="B102" s="8" t="s">
        <v>21</v>
      </c>
    </row>
    <row r="103" spans="1:14" ht="12.75">
      <c r="A103" s="15" t="s">
        <v>22</v>
      </c>
      <c r="B103" s="6" t="s">
        <v>104</v>
      </c>
      <c r="C103" s="5">
        <v>200</v>
      </c>
      <c r="D103" s="5">
        <v>6.07</v>
      </c>
      <c r="E103" s="5">
        <v>6.68</v>
      </c>
      <c r="F103" s="5">
        <v>33.91</v>
      </c>
      <c r="G103" s="5">
        <v>220</v>
      </c>
      <c r="H103" s="5">
        <v>0.17</v>
      </c>
      <c r="I103" s="5">
        <v>0</v>
      </c>
      <c r="J103" s="5">
        <v>20</v>
      </c>
      <c r="K103" s="5">
        <v>33.8</v>
      </c>
      <c r="L103" s="5">
        <v>172.7</v>
      </c>
      <c r="M103" s="5">
        <v>56.9</v>
      </c>
      <c r="N103" s="5">
        <v>1.94</v>
      </c>
    </row>
    <row r="104" spans="1:14" s="1" customFormat="1" ht="12.75">
      <c r="A104" s="12"/>
      <c r="B104" s="13" t="s">
        <v>24</v>
      </c>
      <c r="C104" s="14">
        <v>60</v>
      </c>
      <c r="D104" s="14">
        <v>4.8</v>
      </c>
      <c r="E104" s="14">
        <v>0.76</v>
      </c>
      <c r="F104" s="14">
        <v>25.66</v>
      </c>
      <c r="G104" s="14">
        <v>145.2</v>
      </c>
      <c r="H104" s="14">
        <v>0.1</v>
      </c>
      <c r="I104" s="14">
        <v>0</v>
      </c>
      <c r="J104" s="14">
        <v>0</v>
      </c>
      <c r="K104" s="14">
        <v>13.8</v>
      </c>
      <c r="L104" s="14">
        <v>0.96</v>
      </c>
      <c r="M104" s="14">
        <v>19.8</v>
      </c>
      <c r="N104" s="14">
        <v>1.2</v>
      </c>
    </row>
    <row r="105" spans="1:14" ht="12.75">
      <c r="A105" s="15" t="s">
        <v>25</v>
      </c>
      <c r="B105" s="6" t="s">
        <v>26</v>
      </c>
      <c r="C105" s="5">
        <v>200</v>
      </c>
      <c r="D105" s="5">
        <v>0.5</v>
      </c>
      <c r="E105" s="5">
        <v>0.01</v>
      </c>
      <c r="F105" s="5">
        <v>9.32</v>
      </c>
      <c r="G105" s="5">
        <v>44.4</v>
      </c>
      <c r="H105" s="5">
        <v>0</v>
      </c>
      <c r="I105" s="5">
        <v>0.03</v>
      </c>
      <c r="J105" s="5">
        <v>0</v>
      </c>
      <c r="K105" s="5">
        <v>10.7</v>
      </c>
      <c r="L105" s="5">
        <v>2.13</v>
      </c>
      <c r="M105" s="5">
        <v>1.2</v>
      </c>
      <c r="N105" s="5">
        <v>0.25</v>
      </c>
    </row>
    <row r="106" spans="1:14" ht="12.75">
      <c r="A106" s="11"/>
      <c r="B106" s="6" t="s">
        <v>105</v>
      </c>
      <c r="C106" s="5">
        <v>12</v>
      </c>
      <c r="D106" s="5">
        <v>3.15</v>
      </c>
      <c r="E106" s="5">
        <v>14.4</v>
      </c>
      <c r="F106" s="5">
        <v>0</v>
      </c>
      <c r="G106" s="5">
        <v>50.9</v>
      </c>
      <c r="H106" s="5">
        <v>0</v>
      </c>
      <c r="I106" s="5">
        <v>0.08</v>
      </c>
      <c r="J106" s="5">
        <v>25.2</v>
      </c>
      <c r="K106" s="5">
        <v>120</v>
      </c>
      <c r="L106" s="5">
        <v>7.2</v>
      </c>
      <c r="M106" s="5">
        <v>6.6</v>
      </c>
      <c r="N106" s="5">
        <v>0.08</v>
      </c>
    </row>
    <row r="107" spans="1:14" s="3" customFormat="1" ht="12.75">
      <c r="A107" s="8"/>
      <c r="B107" s="20" t="s">
        <v>28</v>
      </c>
      <c r="C107" s="8">
        <f>C103+C104+C105+C106</f>
        <v>472</v>
      </c>
      <c r="D107" s="8">
        <f>D103+D104+D105+D106</f>
        <v>14.520000000000001</v>
      </c>
      <c r="E107" s="8">
        <f aca="true" t="shared" si="18" ref="E107:N107">E103+E104+E105+E106</f>
        <v>21.85</v>
      </c>
      <c r="F107" s="8">
        <f t="shared" si="18"/>
        <v>68.88999999999999</v>
      </c>
      <c r="G107" s="8">
        <f t="shared" si="18"/>
        <v>460.49999999999994</v>
      </c>
      <c r="H107" s="8">
        <f t="shared" si="18"/>
        <v>0.27</v>
      </c>
      <c r="I107" s="8">
        <f t="shared" si="18"/>
        <v>0.11</v>
      </c>
      <c r="J107" s="8">
        <f t="shared" si="18"/>
        <v>45.2</v>
      </c>
      <c r="K107" s="8">
        <f t="shared" si="18"/>
        <v>178.3</v>
      </c>
      <c r="L107" s="8">
        <f t="shared" si="18"/>
        <v>182.98999999999998</v>
      </c>
      <c r="M107" s="8">
        <f t="shared" si="18"/>
        <v>84.5</v>
      </c>
      <c r="N107" s="8">
        <f t="shared" si="18"/>
        <v>3.4699999999999998</v>
      </c>
    </row>
    <row r="108" spans="1:2" ht="12.75">
      <c r="A108" s="15"/>
      <c r="B108" s="8" t="s">
        <v>29</v>
      </c>
    </row>
    <row r="109" spans="1:14" ht="12.75">
      <c r="A109" s="18"/>
      <c r="B109" s="6" t="s">
        <v>192</v>
      </c>
      <c r="C109" s="18">
        <v>100</v>
      </c>
      <c r="D109" s="18">
        <v>0.6000000000000001</v>
      </c>
      <c r="E109" s="18">
        <v>0.2</v>
      </c>
      <c r="F109" s="18">
        <v>4.2</v>
      </c>
      <c r="G109" s="18">
        <v>19.9</v>
      </c>
      <c r="H109" s="18">
        <v>0.06</v>
      </c>
      <c r="I109" s="18">
        <v>25</v>
      </c>
      <c r="J109" s="18">
        <v>200</v>
      </c>
      <c r="K109" s="18">
        <v>14</v>
      </c>
      <c r="L109" s="18">
        <v>26</v>
      </c>
      <c r="M109" s="18">
        <v>20</v>
      </c>
      <c r="N109" s="18">
        <v>0.9</v>
      </c>
    </row>
    <row r="110" spans="1:14" ht="25.5">
      <c r="A110" s="11" t="s">
        <v>108</v>
      </c>
      <c r="B110" s="6" t="s">
        <v>109</v>
      </c>
      <c r="C110" s="5">
        <v>250</v>
      </c>
      <c r="D110" s="5">
        <v>13.7</v>
      </c>
      <c r="E110" s="5">
        <v>10</v>
      </c>
      <c r="F110" s="5">
        <v>21.8</v>
      </c>
      <c r="G110" s="5">
        <v>227.5</v>
      </c>
      <c r="H110" s="5">
        <v>0.2</v>
      </c>
      <c r="I110" s="5">
        <v>23.3</v>
      </c>
      <c r="J110" s="5">
        <v>0.91</v>
      </c>
      <c r="K110" s="5">
        <v>61.3</v>
      </c>
      <c r="L110" s="5">
        <v>206.4</v>
      </c>
      <c r="M110" s="5">
        <v>31.2</v>
      </c>
      <c r="N110" s="5">
        <v>3</v>
      </c>
    </row>
    <row r="111" spans="1:14" ht="12.75">
      <c r="A111" s="15" t="s">
        <v>153</v>
      </c>
      <c r="B111" s="6" t="s">
        <v>203</v>
      </c>
      <c r="C111" s="5">
        <v>200</v>
      </c>
      <c r="D111" s="5">
        <v>4.8</v>
      </c>
      <c r="E111" s="5">
        <v>5.77</v>
      </c>
      <c r="F111" s="5">
        <v>50.05</v>
      </c>
      <c r="G111" s="5">
        <v>271.4</v>
      </c>
      <c r="H111" s="5">
        <v>0.04</v>
      </c>
      <c r="I111" s="5">
        <v>0</v>
      </c>
      <c r="J111" s="5">
        <v>7.1</v>
      </c>
      <c r="K111" s="5">
        <v>28</v>
      </c>
      <c r="L111" s="5">
        <v>103.9</v>
      </c>
      <c r="M111" s="5">
        <v>33.94</v>
      </c>
      <c r="N111" s="5">
        <v>0.69</v>
      </c>
    </row>
    <row r="112" spans="1:14" s="4" customFormat="1" ht="12.75">
      <c r="A112" s="24" t="s">
        <v>204</v>
      </c>
      <c r="B112" s="22" t="s">
        <v>205</v>
      </c>
      <c r="C112" s="21">
        <v>100</v>
      </c>
      <c r="D112" s="21">
        <v>4.17</v>
      </c>
      <c r="E112" s="21">
        <v>10.9</v>
      </c>
      <c r="F112" s="21">
        <v>10.5</v>
      </c>
      <c r="G112" s="21">
        <v>157.48</v>
      </c>
      <c r="H112" s="21">
        <v>0.04</v>
      </c>
      <c r="I112" s="21">
        <v>0.37</v>
      </c>
      <c r="J112" s="21">
        <v>0.08</v>
      </c>
      <c r="K112" s="21">
        <v>45.81</v>
      </c>
      <c r="L112" s="21">
        <v>67.07</v>
      </c>
      <c r="M112" s="21">
        <v>7.9</v>
      </c>
      <c r="N112" s="21">
        <v>0.57</v>
      </c>
    </row>
    <row r="113" spans="1:14" ht="12.75">
      <c r="A113" s="15" t="s">
        <v>207</v>
      </c>
      <c r="B113" s="6" t="s">
        <v>208</v>
      </c>
      <c r="C113" s="5">
        <v>30</v>
      </c>
      <c r="D113" s="5">
        <v>0.5700000000000001</v>
      </c>
      <c r="E113" s="5">
        <v>1.76</v>
      </c>
      <c r="F113" s="5">
        <v>2.39</v>
      </c>
      <c r="G113" s="5">
        <v>27.7</v>
      </c>
      <c r="H113" s="5">
        <v>0.008</v>
      </c>
      <c r="I113" s="5">
        <v>0.69</v>
      </c>
      <c r="J113" s="5">
        <v>10.35</v>
      </c>
      <c r="K113" s="5">
        <v>10.1</v>
      </c>
      <c r="L113" s="5">
        <v>11.39</v>
      </c>
      <c r="M113" s="5">
        <v>3.6</v>
      </c>
      <c r="N113" s="5">
        <v>0.16</v>
      </c>
    </row>
    <row r="114" spans="1:14" ht="12.75">
      <c r="A114" s="11"/>
      <c r="B114" s="6" t="s">
        <v>24</v>
      </c>
      <c r="C114" s="5">
        <v>80</v>
      </c>
      <c r="D114" s="5">
        <v>6.4</v>
      </c>
      <c r="E114" s="5">
        <v>1</v>
      </c>
      <c r="F114" s="5">
        <v>34.2</v>
      </c>
      <c r="G114" s="5">
        <v>160.8</v>
      </c>
      <c r="H114" s="5">
        <v>0.13</v>
      </c>
      <c r="I114" s="5">
        <v>0</v>
      </c>
      <c r="J114" s="5">
        <v>0</v>
      </c>
      <c r="K114" s="5">
        <v>18.4</v>
      </c>
      <c r="L114" s="5">
        <v>1.28</v>
      </c>
      <c r="M114" s="5">
        <v>26.4</v>
      </c>
      <c r="N114" s="5">
        <v>1.6</v>
      </c>
    </row>
    <row r="115" spans="1:14" ht="12.75">
      <c r="A115" s="15" t="s">
        <v>25</v>
      </c>
      <c r="B115" s="6" t="s">
        <v>26</v>
      </c>
      <c r="C115" s="5">
        <v>200</v>
      </c>
      <c r="D115" s="5">
        <v>0.5</v>
      </c>
      <c r="E115" s="5">
        <v>0.01</v>
      </c>
      <c r="F115" s="5">
        <v>9.32</v>
      </c>
      <c r="G115" s="5">
        <v>44.4</v>
      </c>
      <c r="H115" s="5">
        <v>0</v>
      </c>
      <c r="I115" s="5">
        <v>0.03</v>
      </c>
      <c r="J115" s="5">
        <v>0</v>
      </c>
      <c r="K115" s="5">
        <v>10.7</v>
      </c>
      <c r="L115" s="5">
        <v>2.13</v>
      </c>
      <c r="M115" s="5">
        <v>1.2</v>
      </c>
      <c r="N115" s="5">
        <v>0.25</v>
      </c>
    </row>
    <row r="116" spans="1:14" s="3" customFormat="1" ht="12.75">
      <c r="A116" s="8"/>
      <c r="B116" s="20" t="s">
        <v>38</v>
      </c>
      <c r="C116" s="8">
        <f aca="true" t="shared" si="19" ref="C116:N116">C109+C110+C111+C112+C113+C114+C115</f>
        <v>960</v>
      </c>
      <c r="D116" s="8">
        <f t="shared" si="19"/>
        <v>30.739999999999995</v>
      </c>
      <c r="E116" s="8">
        <f t="shared" si="19"/>
        <v>29.64</v>
      </c>
      <c r="F116" s="8">
        <f t="shared" si="19"/>
        <v>132.46</v>
      </c>
      <c r="G116" s="8">
        <f t="shared" si="19"/>
        <v>909.18</v>
      </c>
      <c r="H116" s="8">
        <f t="shared" si="19"/>
        <v>0.478</v>
      </c>
      <c r="I116" s="8">
        <f t="shared" si="19"/>
        <v>49.38999999999999</v>
      </c>
      <c r="J116" s="8">
        <f t="shared" si="19"/>
        <v>218.44</v>
      </c>
      <c r="K116" s="8">
        <f t="shared" si="19"/>
        <v>188.31</v>
      </c>
      <c r="L116" s="8">
        <f t="shared" si="19"/>
        <v>418.16999999999996</v>
      </c>
      <c r="M116" s="8">
        <f t="shared" si="19"/>
        <v>124.24</v>
      </c>
      <c r="N116" s="8">
        <f t="shared" si="19"/>
        <v>7.17</v>
      </c>
    </row>
    <row r="117" spans="1:14" s="3" customFormat="1" ht="12.75">
      <c r="A117" s="8"/>
      <c r="B117" s="20" t="s">
        <v>45</v>
      </c>
      <c r="C117" s="8"/>
      <c r="D117" s="8">
        <f>D116+D107</f>
        <v>45.26</v>
      </c>
      <c r="E117" s="8">
        <f aca="true" t="shared" si="20" ref="E117:N117">E116+E107</f>
        <v>51.49</v>
      </c>
      <c r="F117" s="8">
        <f t="shared" si="20"/>
        <v>201.35</v>
      </c>
      <c r="G117" s="8">
        <f t="shared" si="20"/>
        <v>1369.6799999999998</v>
      </c>
      <c r="H117" s="8">
        <f t="shared" si="20"/>
        <v>0.748</v>
      </c>
      <c r="I117" s="8">
        <f t="shared" si="20"/>
        <v>49.49999999999999</v>
      </c>
      <c r="J117" s="8">
        <f t="shared" si="20"/>
        <v>263.64</v>
      </c>
      <c r="K117" s="8">
        <f t="shared" si="20"/>
        <v>366.61</v>
      </c>
      <c r="L117" s="8">
        <f t="shared" si="20"/>
        <v>601.16</v>
      </c>
      <c r="M117" s="8">
        <f t="shared" si="20"/>
        <v>208.74</v>
      </c>
      <c r="N117" s="8">
        <f t="shared" si="20"/>
        <v>10.64</v>
      </c>
    </row>
    <row r="118" spans="1:14" ht="22.5" customHeight="1">
      <c r="A118" s="60" t="s">
        <v>130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</row>
    <row r="119" ht="12.75">
      <c r="B119" s="8" t="s">
        <v>21</v>
      </c>
    </row>
    <row r="120" spans="1:14" ht="12.75">
      <c r="A120" s="15" t="s">
        <v>22</v>
      </c>
      <c r="B120" s="6" t="s">
        <v>209</v>
      </c>
      <c r="C120" s="5">
        <v>200</v>
      </c>
      <c r="D120" s="5">
        <v>5.39</v>
      </c>
      <c r="E120" s="5">
        <v>0.6000000000000001</v>
      </c>
      <c r="F120" s="5">
        <v>38.21</v>
      </c>
      <c r="G120" s="5">
        <v>180</v>
      </c>
      <c r="H120" s="5">
        <v>0.85</v>
      </c>
      <c r="I120" s="5">
        <v>0.1</v>
      </c>
      <c r="J120" s="5">
        <v>2.45</v>
      </c>
      <c r="K120" s="5">
        <v>30</v>
      </c>
      <c r="L120" s="5">
        <v>87.9</v>
      </c>
      <c r="M120" s="5">
        <v>33.3</v>
      </c>
      <c r="N120" s="5">
        <v>1.78</v>
      </c>
    </row>
    <row r="121" spans="1:14" s="1" customFormat="1" ht="12.75">
      <c r="A121" s="12"/>
      <c r="B121" s="13" t="s">
        <v>24</v>
      </c>
      <c r="C121" s="14">
        <v>60</v>
      </c>
      <c r="D121" s="14">
        <v>4.8</v>
      </c>
      <c r="E121" s="14">
        <v>0.76</v>
      </c>
      <c r="F121" s="14">
        <v>25.66</v>
      </c>
      <c r="G121" s="14">
        <v>145.2</v>
      </c>
      <c r="H121" s="14">
        <v>0.1</v>
      </c>
      <c r="I121" s="14">
        <v>0</v>
      </c>
      <c r="J121" s="14">
        <v>0</v>
      </c>
      <c r="K121" s="14">
        <v>13.8</v>
      </c>
      <c r="L121" s="14">
        <v>0.96</v>
      </c>
      <c r="M121" s="14">
        <v>19.8</v>
      </c>
      <c r="N121" s="14">
        <v>1.2</v>
      </c>
    </row>
    <row r="122" spans="1:14" ht="12.75">
      <c r="A122" s="15" t="s">
        <v>25</v>
      </c>
      <c r="B122" s="6" t="s">
        <v>26</v>
      </c>
      <c r="C122" s="5">
        <v>200</v>
      </c>
      <c r="D122" s="5">
        <v>0.5</v>
      </c>
      <c r="E122" s="5">
        <v>0.01</v>
      </c>
      <c r="F122" s="5">
        <v>9.32</v>
      </c>
      <c r="G122" s="5">
        <v>44.4</v>
      </c>
      <c r="H122" s="5">
        <v>0</v>
      </c>
      <c r="I122" s="5">
        <v>0.03</v>
      </c>
      <c r="J122" s="5">
        <v>0</v>
      </c>
      <c r="K122" s="5">
        <v>10.7</v>
      </c>
      <c r="L122" s="5">
        <v>2.13</v>
      </c>
      <c r="M122" s="5">
        <v>1.2</v>
      </c>
      <c r="N122" s="5">
        <v>0.25</v>
      </c>
    </row>
    <row r="123" spans="1:14" s="3" customFormat="1" ht="12.75">
      <c r="A123" s="11"/>
      <c r="B123" s="6" t="s">
        <v>27</v>
      </c>
      <c r="C123" s="5">
        <v>10</v>
      </c>
      <c r="D123" s="5">
        <v>0.08</v>
      </c>
      <c r="E123" s="5">
        <v>7.3</v>
      </c>
      <c r="F123" s="5">
        <v>0.13</v>
      </c>
      <c r="G123" s="5">
        <v>66</v>
      </c>
      <c r="H123" s="5">
        <v>0.001</v>
      </c>
      <c r="I123" s="5">
        <v>0</v>
      </c>
      <c r="J123" s="5">
        <v>40</v>
      </c>
      <c r="K123" s="5">
        <v>2.42</v>
      </c>
      <c r="L123" s="5">
        <v>3</v>
      </c>
      <c r="M123" s="5">
        <v>0</v>
      </c>
      <c r="N123" s="5">
        <v>0.02</v>
      </c>
    </row>
    <row r="124" spans="1:14" s="2" customFormat="1" ht="12.75">
      <c r="A124" s="16"/>
      <c r="B124" s="17" t="s">
        <v>28</v>
      </c>
      <c r="C124" s="16">
        <f>C120+C121+C122+C123</f>
        <v>470</v>
      </c>
      <c r="D124" s="16">
        <f>D120+D121+D122+D123</f>
        <v>10.77</v>
      </c>
      <c r="E124" s="16">
        <f aca="true" t="shared" si="21" ref="E124:N124">E120+E121+E122+E123</f>
        <v>8.67</v>
      </c>
      <c r="F124" s="16">
        <f t="shared" si="21"/>
        <v>73.32</v>
      </c>
      <c r="G124" s="16">
        <f t="shared" si="21"/>
        <v>435.59999999999997</v>
      </c>
      <c r="H124" s="16">
        <f t="shared" si="21"/>
        <v>0.951</v>
      </c>
      <c r="I124" s="16">
        <f t="shared" si="21"/>
        <v>0.13</v>
      </c>
      <c r="J124" s="16">
        <f t="shared" si="21"/>
        <v>42.45</v>
      </c>
      <c r="K124" s="16">
        <f t="shared" si="21"/>
        <v>56.92</v>
      </c>
      <c r="L124" s="16">
        <f t="shared" si="21"/>
        <v>93.99</v>
      </c>
      <c r="M124" s="16">
        <f t="shared" si="21"/>
        <v>54.3</v>
      </c>
      <c r="N124" s="16">
        <f t="shared" si="21"/>
        <v>3.25</v>
      </c>
    </row>
    <row r="125" spans="1:2" ht="12.75">
      <c r="A125" s="15"/>
      <c r="B125" s="8" t="s">
        <v>29</v>
      </c>
    </row>
    <row r="126" spans="1:14" ht="12.75">
      <c r="A126" s="18" t="s">
        <v>195</v>
      </c>
      <c r="B126" s="6" t="s">
        <v>196</v>
      </c>
      <c r="C126" s="18">
        <v>100</v>
      </c>
      <c r="D126" s="18">
        <v>0.6000000000000001</v>
      </c>
      <c r="E126" s="18">
        <v>7.1</v>
      </c>
      <c r="F126" s="18">
        <v>3</v>
      </c>
      <c r="G126" s="18">
        <v>79</v>
      </c>
      <c r="H126" s="18">
        <v>0.02</v>
      </c>
      <c r="I126" s="18">
        <v>10</v>
      </c>
      <c r="J126" s="18">
        <v>0.24</v>
      </c>
      <c r="K126" s="18">
        <v>26.1</v>
      </c>
      <c r="L126" s="18">
        <v>32</v>
      </c>
      <c r="M126" s="18">
        <v>12.4</v>
      </c>
      <c r="N126" s="18">
        <v>0.52</v>
      </c>
    </row>
    <row r="127" spans="1:14" ht="25.5">
      <c r="A127" s="11" t="s">
        <v>120</v>
      </c>
      <c r="B127" s="6" t="s">
        <v>121</v>
      </c>
      <c r="C127" s="5">
        <v>250</v>
      </c>
      <c r="D127" s="5">
        <v>2.37</v>
      </c>
      <c r="E127" s="5">
        <v>4.83</v>
      </c>
      <c r="F127" s="5">
        <v>7.45</v>
      </c>
      <c r="G127" s="5">
        <v>174.9</v>
      </c>
      <c r="H127" s="5">
        <v>2.4</v>
      </c>
      <c r="I127" s="5">
        <v>20.26</v>
      </c>
      <c r="J127" s="5">
        <v>0</v>
      </c>
      <c r="K127" s="5">
        <v>61.55</v>
      </c>
      <c r="L127" s="5">
        <v>210.77</v>
      </c>
      <c r="M127" s="5">
        <v>27.5</v>
      </c>
      <c r="N127" s="5">
        <v>0.71</v>
      </c>
    </row>
    <row r="128" spans="1:14" ht="12.75">
      <c r="A128" s="11" t="s">
        <v>122</v>
      </c>
      <c r="B128" s="6" t="s">
        <v>123</v>
      </c>
      <c r="C128" s="5">
        <v>200</v>
      </c>
      <c r="D128" s="5">
        <v>4.67</v>
      </c>
      <c r="E128" s="5">
        <v>5.47</v>
      </c>
      <c r="F128" s="5">
        <v>31.33</v>
      </c>
      <c r="G128" s="5">
        <v>226</v>
      </c>
      <c r="H128" s="5">
        <v>0.14</v>
      </c>
      <c r="I128" s="5">
        <v>0</v>
      </c>
      <c r="J128" s="5">
        <v>0.14</v>
      </c>
      <c r="K128" s="5">
        <v>18.2</v>
      </c>
      <c r="L128" s="5">
        <v>67</v>
      </c>
      <c r="M128" s="5">
        <v>11.3</v>
      </c>
      <c r="N128" s="5">
        <v>1.16</v>
      </c>
    </row>
    <row r="129" spans="1:14" ht="12.75">
      <c r="A129" s="23" t="s">
        <v>124</v>
      </c>
      <c r="B129" s="6" t="s">
        <v>125</v>
      </c>
      <c r="C129" s="5">
        <v>120</v>
      </c>
      <c r="D129" s="5">
        <v>15.42</v>
      </c>
      <c r="E129" s="5">
        <v>12.41</v>
      </c>
      <c r="F129" s="5">
        <v>3.96</v>
      </c>
      <c r="G129" s="5">
        <v>209</v>
      </c>
      <c r="H129" s="5">
        <v>0.04</v>
      </c>
      <c r="I129" s="5">
        <v>0.6000000000000001</v>
      </c>
      <c r="J129" s="5">
        <v>16</v>
      </c>
      <c r="K129" s="5">
        <v>29.2</v>
      </c>
      <c r="L129" s="5">
        <v>124.2</v>
      </c>
      <c r="M129" s="5">
        <v>27.2</v>
      </c>
      <c r="N129" s="5">
        <v>1.15</v>
      </c>
    </row>
    <row r="130" spans="1:14" ht="12.75">
      <c r="A130" s="11"/>
      <c r="B130" s="6" t="s">
        <v>24</v>
      </c>
      <c r="C130" s="5">
        <v>80</v>
      </c>
      <c r="D130" s="5">
        <v>6.4</v>
      </c>
      <c r="E130" s="5">
        <v>1</v>
      </c>
      <c r="F130" s="5">
        <v>34.2</v>
      </c>
      <c r="G130" s="5">
        <v>160.8</v>
      </c>
      <c r="H130" s="5">
        <v>0.13</v>
      </c>
      <c r="I130" s="5">
        <v>0</v>
      </c>
      <c r="J130" s="5">
        <v>0</v>
      </c>
      <c r="K130" s="5">
        <v>18.4</v>
      </c>
      <c r="L130" s="5">
        <v>1.28</v>
      </c>
      <c r="M130" s="5">
        <v>26.4</v>
      </c>
      <c r="N130" s="5">
        <v>1.6</v>
      </c>
    </row>
    <row r="131" spans="1:14" ht="12.75">
      <c r="A131" s="11" t="s">
        <v>36</v>
      </c>
      <c r="B131" s="6" t="s">
        <v>37</v>
      </c>
      <c r="C131" s="5">
        <v>200</v>
      </c>
      <c r="D131" s="5">
        <v>0.13</v>
      </c>
      <c r="E131" s="5">
        <v>0.02</v>
      </c>
      <c r="F131" s="5">
        <v>11.33</v>
      </c>
      <c r="G131" s="5">
        <v>45.6</v>
      </c>
      <c r="H131" s="5">
        <v>0</v>
      </c>
      <c r="I131" s="5">
        <v>3.14</v>
      </c>
      <c r="J131" s="5">
        <v>0</v>
      </c>
      <c r="K131" s="5">
        <v>14.22</v>
      </c>
      <c r="L131" s="5">
        <v>4.44</v>
      </c>
      <c r="M131" s="5">
        <v>2.44</v>
      </c>
      <c r="N131" s="5">
        <v>0.36</v>
      </c>
    </row>
    <row r="132" spans="1:14" s="2" customFormat="1" ht="12.75">
      <c r="A132" s="16"/>
      <c r="B132" s="17" t="s">
        <v>38</v>
      </c>
      <c r="C132" s="16">
        <f aca="true" t="shared" si="22" ref="C132:N132">C126+C127+C128+C129+C130+C131</f>
        <v>950</v>
      </c>
      <c r="D132" s="16">
        <f t="shared" si="22"/>
        <v>29.59</v>
      </c>
      <c r="E132" s="16">
        <f t="shared" si="22"/>
        <v>30.83</v>
      </c>
      <c r="F132" s="16">
        <f t="shared" si="22"/>
        <v>91.27</v>
      </c>
      <c r="G132" s="16">
        <f t="shared" si="22"/>
        <v>895.3000000000001</v>
      </c>
      <c r="H132" s="16">
        <f t="shared" si="22"/>
        <v>2.73</v>
      </c>
      <c r="I132" s="16">
        <f t="shared" si="22"/>
        <v>34</v>
      </c>
      <c r="J132" s="16">
        <f t="shared" si="22"/>
        <v>16.38</v>
      </c>
      <c r="K132" s="16">
        <f t="shared" si="22"/>
        <v>167.67000000000002</v>
      </c>
      <c r="L132" s="16">
        <f t="shared" si="22"/>
        <v>439.68999999999994</v>
      </c>
      <c r="M132" s="16">
        <f t="shared" si="22"/>
        <v>107.24000000000001</v>
      </c>
      <c r="N132" s="16">
        <f t="shared" si="22"/>
        <v>5.5</v>
      </c>
    </row>
    <row r="133" spans="1:14" s="3" customFormat="1" ht="12.75">
      <c r="A133" s="8"/>
      <c r="B133" s="20" t="s">
        <v>45</v>
      </c>
      <c r="C133" s="8"/>
      <c r="D133" s="8">
        <f>D132+D124</f>
        <v>40.36</v>
      </c>
      <c r="E133" s="8">
        <f aca="true" t="shared" si="23" ref="E133:N133">E132+E124</f>
        <v>39.5</v>
      </c>
      <c r="F133" s="8">
        <f t="shared" si="23"/>
        <v>164.58999999999997</v>
      </c>
      <c r="G133" s="8">
        <f t="shared" si="23"/>
        <v>1330.9</v>
      </c>
      <c r="H133" s="8">
        <f t="shared" si="23"/>
        <v>3.681</v>
      </c>
      <c r="I133" s="8">
        <f t="shared" si="23"/>
        <v>34.13</v>
      </c>
      <c r="J133" s="8">
        <f t="shared" si="23"/>
        <v>58.83</v>
      </c>
      <c r="K133" s="8">
        <f t="shared" si="23"/>
        <v>224.59000000000003</v>
      </c>
      <c r="L133" s="8">
        <f t="shared" si="23"/>
        <v>533.68</v>
      </c>
      <c r="M133" s="8">
        <f t="shared" si="23"/>
        <v>161.54000000000002</v>
      </c>
      <c r="N133" s="8">
        <f t="shared" si="23"/>
        <v>8.75</v>
      </c>
    </row>
    <row r="134" spans="1:14" ht="12.75" customHeight="1">
      <c r="A134" s="60" t="s">
        <v>134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</row>
    <row r="135" ht="12.75">
      <c r="B135" s="8" t="s">
        <v>21</v>
      </c>
    </row>
    <row r="136" spans="1:14" ht="12.75">
      <c r="A136" s="11" t="s">
        <v>22</v>
      </c>
      <c r="B136" s="6" t="s">
        <v>199</v>
      </c>
      <c r="C136" s="5">
        <v>200</v>
      </c>
      <c r="D136" s="5">
        <v>3.09</v>
      </c>
      <c r="E136" s="5">
        <v>4.07</v>
      </c>
      <c r="F136" s="5">
        <v>36.98</v>
      </c>
      <c r="G136" s="5">
        <v>197</v>
      </c>
      <c r="H136" s="5">
        <v>0.03</v>
      </c>
      <c r="I136" s="5">
        <v>0</v>
      </c>
      <c r="J136" s="5">
        <v>20</v>
      </c>
      <c r="K136" s="5">
        <v>5.9</v>
      </c>
      <c r="L136" s="5">
        <v>67</v>
      </c>
      <c r="M136" s="5">
        <v>21.8</v>
      </c>
      <c r="N136" s="5">
        <v>0.47</v>
      </c>
    </row>
    <row r="137" spans="1:14" s="1" customFormat="1" ht="12.75">
      <c r="A137" s="12"/>
      <c r="B137" s="13" t="s">
        <v>24</v>
      </c>
      <c r="C137" s="14">
        <v>60</v>
      </c>
      <c r="D137" s="14">
        <v>4.8</v>
      </c>
      <c r="E137" s="14">
        <v>0.76</v>
      </c>
      <c r="F137" s="14">
        <v>25.66</v>
      </c>
      <c r="G137" s="14">
        <v>145.2</v>
      </c>
      <c r="H137" s="14">
        <v>0.1</v>
      </c>
      <c r="I137" s="14">
        <v>0</v>
      </c>
      <c r="J137" s="14">
        <v>0</v>
      </c>
      <c r="K137" s="14">
        <v>13.8</v>
      </c>
      <c r="L137" s="14">
        <v>0.96</v>
      </c>
      <c r="M137" s="14">
        <v>19.8</v>
      </c>
      <c r="N137" s="14">
        <v>1.2</v>
      </c>
    </row>
    <row r="138" spans="1:14" ht="12.75">
      <c r="A138" s="11" t="s">
        <v>25</v>
      </c>
      <c r="B138" s="6" t="s">
        <v>26</v>
      </c>
      <c r="C138" s="5">
        <v>200</v>
      </c>
      <c r="D138" s="5">
        <v>0.5</v>
      </c>
      <c r="E138" s="5">
        <v>0.01</v>
      </c>
      <c r="F138" s="5">
        <v>9.32</v>
      </c>
      <c r="G138" s="5">
        <v>44.4</v>
      </c>
      <c r="H138" s="5">
        <v>0</v>
      </c>
      <c r="I138" s="5">
        <v>0.03</v>
      </c>
      <c r="J138" s="5">
        <v>0</v>
      </c>
      <c r="K138" s="5">
        <v>10.7</v>
      </c>
      <c r="L138" s="5">
        <v>2.13</v>
      </c>
      <c r="M138" s="5">
        <v>1.2</v>
      </c>
      <c r="N138" s="5">
        <v>0.25</v>
      </c>
    </row>
    <row r="139" spans="1:14" ht="12.75">
      <c r="A139" s="11"/>
      <c r="B139" s="6" t="s">
        <v>105</v>
      </c>
      <c r="C139" s="5">
        <v>12</v>
      </c>
      <c r="D139" s="5">
        <v>3.15</v>
      </c>
      <c r="E139" s="5">
        <v>14.4</v>
      </c>
      <c r="F139" s="5">
        <v>0</v>
      </c>
      <c r="G139" s="5">
        <v>50.9</v>
      </c>
      <c r="H139" s="5">
        <v>0</v>
      </c>
      <c r="I139" s="5">
        <v>0.08</v>
      </c>
      <c r="J139" s="5">
        <v>25.2</v>
      </c>
      <c r="K139" s="5">
        <v>120</v>
      </c>
      <c r="L139" s="5">
        <v>7.2</v>
      </c>
      <c r="M139" s="5">
        <v>6.6</v>
      </c>
      <c r="N139" s="5">
        <v>0.08</v>
      </c>
    </row>
    <row r="140" spans="1:14" s="2" customFormat="1" ht="12.75">
      <c r="A140" s="16"/>
      <c r="B140" s="17" t="s">
        <v>28</v>
      </c>
      <c r="C140" s="16">
        <f>C136+C137+C138+C139</f>
        <v>472</v>
      </c>
      <c r="D140" s="16">
        <f>D136+D137+D138+D139</f>
        <v>11.540000000000001</v>
      </c>
      <c r="E140" s="16">
        <f aca="true" t="shared" si="24" ref="E140:N140">E136+E137+E138+E139</f>
        <v>19.240000000000002</v>
      </c>
      <c r="F140" s="16">
        <f t="shared" si="24"/>
        <v>71.96000000000001</v>
      </c>
      <c r="G140" s="16">
        <f t="shared" si="24"/>
        <v>437.49999999999994</v>
      </c>
      <c r="H140" s="16">
        <f t="shared" si="24"/>
        <v>0.13</v>
      </c>
      <c r="I140" s="16">
        <f t="shared" si="24"/>
        <v>0.11</v>
      </c>
      <c r="J140" s="16">
        <f t="shared" si="24"/>
        <v>45.2</v>
      </c>
      <c r="K140" s="16">
        <f t="shared" si="24"/>
        <v>150.4</v>
      </c>
      <c r="L140" s="16">
        <f t="shared" si="24"/>
        <v>77.28999999999999</v>
      </c>
      <c r="M140" s="16">
        <f t="shared" si="24"/>
        <v>49.400000000000006</v>
      </c>
      <c r="N140" s="16">
        <f t="shared" si="24"/>
        <v>2</v>
      </c>
    </row>
    <row r="141" ht="12.75">
      <c r="B141" s="8" t="s">
        <v>29</v>
      </c>
    </row>
    <row r="142" spans="1:14" ht="12.75">
      <c r="A142" s="11" t="s">
        <v>210</v>
      </c>
      <c r="B142" s="6" t="s">
        <v>211</v>
      </c>
      <c r="C142" s="5">
        <v>100</v>
      </c>
      <c r="D142" s="5">
        <v>1.4</v>
      </c>
      <c r="E142" s="5">
        <v>5</v>
      </c>
      <c r="F142" s="5">
        <v>20.7</v>
      </c>
      <c r="G142" s="5">
        <v>120.4</v>
      </c>
      <c r="H142" s="5">
        <v>0.03</v>
      </c>
      <c r="I142" s="5">
        <v>8.2</v>
      </c>
      <c r="J142" s="5">
        <v>0.01</v>
      </c>
      <c r="K142" s="5">
        <v>38.1</v>
      </c>
      <c r="L142" s="5">
        <v>48.2</v>
      </c>
      <c r="M142" s="5">
        <v>22.2</v>
      </c>
      <c r="N142" s="5">
        <v>1.47</v>
      </c>
    </row>
    <row r="143" spans="1:14" ht="12.75">
      <c r="A143" s="11" t="s">
        <v>182</v>
      </c>
      <c r="B143" s="6" t="s">
        <v>80</v>
      </c>
      <c r="C143" s="5">
        <v>250</v>
      </c>
      <c r="D143" s="5">
        <v>2.29</v>
      </c>
      <c r="E143" s="5">
        <v>5.07</v>
      </c>
      <c r="F143" s="5">
        <v>13.82</v>
      </c>
      <c r="G143" s="5">
        <v>180.9</v>
      </c>
      <c r="H143" s="5">
        <v>2.31</v>
      </c>
      <c r="I143" s="5">
        <v>7.76</v>
      </c>
      <c r="J143" s="5">
        <v>0</v>
      </c>
      <c r="K143" s="5">
        <v>34.75</v>
      </c>
      <c r="L143" s="5">
        <v>64.55</v>
      </c>
      <c r="M143" s="5">
        <v>30</v>
      </c>
      <c r="N143" s="5">
        <v>0.9</v>
      </c>
    </row>
    <row r="144" spans="1:14" ht="12.75">
      <c r="A144" s="11" t="s">
        <v>81</v>
      </c>
      <c r="B144" s="6" t="s">
        <v>82</v>
      </c>
      <c r="C144" s="5">
        <v>250</v>
      </c>
      <c r="D144" s="5">
        <v>26</v>
      </c>
      <c r="E144" s="5">
        <v>6.7</v>
      </c>
      <c r="F144" s="5">
        <v>23.1</v>
      </c>
      <c r="G144" s="5">
        <v>256.2</v>
      </c>
      <c r="H144" s="5">
        <v>0.21</v>
      </c>
      <c r="I144" s="5">
        <v>9.1</v>
      </c>
      <c r="J144" s="5">
        <v>20</v>
      </c>
      <c r="K144" s="5">
        <v>30</v>
      </c>
      <c r="L144" s="5">
        <v>323.5</v>
      </c>
      <c r="M144" s="5">
        <v>62.8</v>
      </c>
      <c r="N144" s="5">
        <v>3.8</v>
      </c>
    </row>
    <row r="145" spans="1:14" ht="12.75">
      <c r="A145" s="11"/>
      <c r="B145" s="6" t="s">
        <v>24</v>
      </c>
      <c r="C145" s="5">
        <v>80</v>
      </c>
      <c r="D145" s="5">
        <v>6.4</v>
      </c>
      <c r="E145" s="5">
        <v>1</v>
      </c>
      <c r="F145" s="5">
        <v>34.2</v>
      </c>
      <c r="G145" s="5">
        <v>160.8</v>
      </c>
      <c r="H145" s="5">
        <v>0.13</v>
      </c>
      <c r="I145" s="5">
        <v>0</v>
      </c>
      <c r="J145" s="5">
        <v>0</v>
      </c>
      <c r="K145" s="5">
        <v>18.4</v>
      </c>
      <c r="L145" s="5">
        <v>1.28</v>
      </c>
      <c r="M145" s="5">
        <v>26.4</v>
      </c>
      <c r="N145" s="5">
        <v>1.6</v>
      </c>
    </row>
    <row r="146" spans="1:14" ht="12.75">
      <c r="A146" s="11"/>
      <c r="B146" s="6" t="s">
        <v>99</v>
      </c>
      <c r="C146" s="5">
        <v>200</v>
      </c>
      <c r="D146" s="5">
        <v>0.1</v>
      </c>
      <c r="E146" s="5">
        <v>0.1</v>
      </c>
      <c r="F146" s="5">
        <v>59.8</v>
      </c>
      <c r="G146" s="5">
        <v>180.4</v>
      </c>
      <c r="H146" s="5">
        <v>0</v>
      </c>
      <c r="I146" s="5">
        <v>0.8</v>
      </c>
      <c r="J146" s="5">
        <v>20</v>
      </c>
      <c r="K146" s="5">
        <v>0</v>
      </c>
      <c r="L146" s="5">
        <v>0</v>
      </c>
      <c r="M146" s="5">
        <v>0</v>
      </c>
      <c r="N146" s="5">
        <v>0</v>
      </c>
    </row>
    <row r="147" spans="1:14" s="2" customFormat="1" ht="12.75">
      <c r="A147" s="16"/>
      <c r="B147" s="17" t="s">
        <v>38</v>
      </c>
      <c r="C147" s="16">
        <f>C142+C143+C144+C145+C146</f>
        <v>880</v>
      </c>
      <c r="D147" s="16">
        <f>D142+D143+D144+D145+D146</f>
        <v>36.190000000000005</v>
      </c>
      <c r="E147" s="16">
        <f aca="true" t="shared" si="25" ref="E147:N147">E142+E143+E144+E145+E146</f>
        <v>17.87</v>
      </c>
      <c r="F147" s="16">
        <f t="shared" si="25"/>
        <v>151.62</v>
      </c>
      <c r="G147" s="16">
        <f t="shared" si="25"/>
        <v>898.6999999999999</v>
      </c>
      <c r="H147" s="16">
        <f t="shared" si="25"/>
        <v>2.6799999999999997</v>
      </c>
      <c r="I147" s="16">
        <f t="shared" si="25"/>
        <v>25.86</v>
      </c>
      <c r="J147" s="16">
        <f t="shared" si="25"/>
        <v>40.010000000000005</v>
      </c>
      <c r="K147" s="16">
        <f t="shared" si="25"/>
        <v>121.25</v>
      </c>
      <c r="L147" s="16">
        <f t="shared" si="25"/>
        <v>437.53</v>
      </c>
      <c r="M147" s="16">
        <f t="shared" si="25"/>
        <v>141.4</v>
      </c>
      <c r="N147" s="16">
        <f t="shared" si="25"/>
        <v>7.77</v>
      </c>
    </row>
    <row r="148" spans="1:14" s="3" customFormat="1" ht="12.75">
      <c r="A148" s="8"/>
      <c r="B148" s="20" t="s">
        <v>45</v>
      </c>
      <c r="C148" s="8"/>
      <c r="D148" s="8">
        <f aca="true" t="shared" si="26" ref="D148:N148">D147+D140</f>
        <v>47.730000000000004</v>
      </c>
      <c r="E148" s="8">
        <f t="shared" si="26"/>
        <v>37.11</v>
      </c>
      <c r="F148" s="8">
        <f t="shared" si="26"/>
        <v>223.58</v>
      </c>
      <c r="G148" s="8">
        <f t="shared" si="26"/>
        <v>1336.1999999999998</v>
      </c>
      <c r="H148" s="8">
        <f t="shared" si="26"/>
        <v>2.8099999999999996</v>
      </c>
      <c r="I148" s="8">
        <f t="shared" si="26"/>
        <v>25.97</v>
      </c>
      <c r="J148" s="8">
        <f t="shared" si="26"/>
        <v>85.21000000000001</v>
      </c>
      <c r="K148" s="8">
        <f t="shared" si="26"/>
        <v>271.65</v>
      </c>
      <c r="L148" s="8">
        <f t="shared" si="26"/>
        <v>514.8199999999999</v>
      </c>
      <c r="M148" s="8">
        <f t="shared" si="26"/>
        <v>190.8</v>
      </c>
      <c r="N148" s="8">
        <f t="shared" si="26"/>
        <v>9.77</v>
      </c>
    </row>
    <row r="149" spans="1:14" s="3" customFormat="1" ht="12.75" customHeight="1">
      <c r="A149" s="60" t="s">
        <v>143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</row>
    <row r="150" ht="12.75">
      <c r="B150" s="8" t="s">
        <v>21</v>
      </c>
    </row>
    <row r="151" spans="1:14" ht="12.75">
      <c r="A151" s="11" t="s">
        <v>22</v>
      </c>
      <c r="B151" s="6" t="s">
        <v>131</v>
      </c>
      <c r="C151" s="5">
        <v>200</v>
      </c>
      <c r="D151" s="5">
        <v>4.52</v>
      </c>
      <c r="E151" s="5">
        <v>4.07</v>
      </c>
      <c r="F151" s="5">
        <v>30.57</v>
      </c>
      <c r="G151" s="5">
        <v>177</v>
      </c>
      <c r="H151" s="5">
        <v>0.04</v>
      </c>
      <c r="I151" s="5">
        <v>0</v>
      </c>
      <c r="J151" s="5">
        <v>20</v>
      </c>
      <c r="K151" s="5">
        <v>10.6</v>
      </c>
      <c r="L151" s="5">
        <v>38.6</v>
      </c>
      <c r="M151" s="5">
        <v>7.9</v>
      </c>
      <c r="N151" s="5">
        <v>0.45</v>
      </c>
    </row>
    <row r="152" spans="1:14" s="1" customFormat="1" ht="12.75">
      <c r="A152" s="12"/>
      <c r="B152" s="13" t="s">
        <v>24</v>
      </c>
      <c r="C152" s="14">
        <v>60</v>
      </c>
      <c r="D152" s="14">
        <v>4.8</v>
      </c>
      <c r="E152" s="14">
        <v>0.76</v>
      </c>
      <c r="F152" s="14">
        <v>25.66</v>
      </c>
      <c r="G152" s="14">
        <v>145.2</v>
      </c>
      <c r="H152" s="14">
        <v>0.1</v>
      </c>
      <c r="I152" s="14">
        <v>0</v>
      </c>
      <c r="J152" s="14">
        <v>0</v>
      </c>
      <c r="K152" s="14">
        <v>13.8</v>
      </c>
      <c r="L152" s="14">
        <v>0.96</v>
      </c>
      <c r="M152" s="14">
        <v>19.8</v>
      </c>
      <c r="N152" s="14">
        <v>1.2</v>
      </c>
    </row>
    <row r="153" spans="1:14" ht="12.75">
      <c r="A153" s="15" t="s">
        <v>25</v>
      </c>
      <c r="B153" s="6" t="s">
        <v>26</v>
      </c>
      <c r="C153" s="5">
        <v>200</v>
      </c>
      <c r="D153" s="5">
        <v>0.5</v>
      </c>
      <c r="E153" s="5">
        <v>0.01</v>
      </c>
      <c r="F153" s="5">
        <v>9.32</v>
      </c>
      <c r="G153" s="5">
        <v>44.4</v>
      </c>
      <c r="H153" s="5">
        <v>0</v>
      </c>
      <c r="I153" s="5">
        <v>0.03</v>
      </c>
      <c r="J153" s="5">
        <v>0</v>
      </c>
      <c r="K153" s="5">
        <v>10.7</v>
      </c>
      <c r="L153" s="5">
        <v>2.13</v>
      </c>
      <c r="M153" s="5">
        <v>1.2</v>
      </c>
      <c r="N153" s="5">
        <v>0.25</v>
      </c>
    </row>
    <row r="154" spans="1:14" s="3" customFormat="1" ht="12.75">
      <c r="A154" s="11"/>
      <c r="B154" s="6" t="s">
        <v>27</v>
      </c>
      <c r="C154" s="5">
        <v>10</v>
      </c>
      <c r="D154" s="5">
        <v>0.08</v>
      </c>
      <c r="E154" s="5">
        <v>7.3</v>
      </c>
      <c r="F154" s="5">
        <v>0.13</v>
      </c>
      <c r="G154" s="5">
        <v>66</v>
      </c>
      <c r="H154" s="5">
        <v>0.001</v>
      </c>
      <c r="I154" s="5">
        <v>0</v>
      </c>
      <c r="J154" s="5">
        <v>40</v>
      </c>
      <c r="K154" s="5">
        <v>2.42</v>
      </c>
      <c r="L154" s="5">
        <v>3</v>
      </c>
      <c r="M154" s="5">
        <v>0</v>
      </c>
      <c r="N154" s="5">
        <v>0.02</v>
      </c>
    </row>
    <row r="155" spans="1:14" s="3" customFormat="1" ht="12.75">
      <c r="A155" s="8"/>
      <c r="B155" s="20" t="s">
        <v>28</v>
      </c>
      <c r="C155" s="8">
        <f>C151+C152+C153+C154</f>
        <v>470</v>
      </c>
      <c r="D155" s="8">
        <f>D151+D152+D153+D154</f>
        <v>9.9</v>
      </c>
      <c r="E155" s="8">
        <f aca="true" t="shared" si="27" ref="E155:N155">E151+E152+E153+E154</f>
        <v>12.14</v>
      </c>
      <c r="F155" s="8">
        <f t="shared" si="27"/>
        <v>65.68</v>
      </c>
      <c r="G155" s="8">
        <f t="shared" si="27"/>
        <v>432.59999999999997</v>
      </c>
      <c r="H155" s="8">
        <f t="shared" si="27"/>
        <v>0.14100000000000001</v>
      </c>
      <c r="I155" s="8">
        <f t="shared" si="27"/>
        <v>0.03</v>
      </c>
      <c r="J155" s="8">
        <f t="shared" si="27"/>
        <v>60</v>
      </c>
      <c r="K155" s="8">
        <f t="shared" si="27"/>
        <v>37.519999999999996</v>
      </c>
      <c r="L155" s="8">
        <f t="shared" si="27"/>
        <v>44.690000000000005</v>
      </c>
      <c r="M155" s="8">
        <f t="shared" si="27"/>
        <v>28.900000000000002</v>
      </c>
      <c r="N155" s="8">
        <f t="shared" si="27"/>
        <v>1.92</v>
      </c>
    </row>
    <row r="156" ht="12.75">
      <c r="B156" s="8" t="s">
        <v>29</v>
      </c>
    </row>
    <row r="157" spans="1:14" s="4" customFormat="1" ht="12.75">
      <c r="A157" s="21"/>
      <c r="B157" s="22" t="s">
        <v>197</v>
      </c>
      <c r="C157" s="21">
        <v>100</v>
      </c>
      <c r="D157" s="21">
        <v>0.7</v>
      </c>
      <c r="E157" s="21">
        <v>0.1</v>
      </c>
      <c r="F157" s="21">
        <v>1.9</v>
      </c>
      <c r="G157" s="21">
        <v>11</v>
      </c>
      <c r="H157" s="21">
        <v>0.03</v>
      </c>
      <c r="I157" s="21">
        <v>10</v>
      </c>
      <c r="J157" s="21">
        <v>0.01</v>
      </c>
      <c r="K157" s="21">
        <v>23</v>
      </c>
      <c r="L157" s="21">
        <v>42</v>
      </c>
      <c r="M157" s="21">
        <v>14</v>
      </c>
      <c r="N157" s="21">
        <v>0.6</v>
      </c>
    </row>
    <row r="158" spans="1:14" ht="25.5">
      <c r="A158" s="11" t="s">
        <v>32</v>
      </c>
      <c r="B158" s="6" t="s">
        <v>33</v>
      </c>
      <c r="C158" s="5">
        <v>250</v>
      </c>
      <c r="D158" s="5">
        <v>3.35</v>
      </c>
      <c r="E158" s="5">
        <v>9.8</v>
      </c>
      <c r="F158" s="5">
        <v>17.89</v>
      </c>
      <c r="G158" s="5">
        <v>110.44</v>
      </c>
      <c r="H158" s="5">
        <v>0.113</v>
      </c>
      <c r="I158" s="5">
        <v>8.51</v>
      </c>
      <c r="J158" s="5">
        <v>0</v>
      </c>
      <c r="K158" s="5">
        <v>35.95</v>
      </c>
      <c r="L158" s="5">
        <v>240.17</v>
      </c>
      <c r="M158" s="5">
        <v>36.2</v>
      </c>
      <c r="N158" s="5">
        <v>1.133</v>
      </c>
    </row>
    <row r="159" spans="1:14" ht="12.75">
      <c r="A159" s="11" t="s">
        <v>54</v>
      </c>
      <c r="B159" s="6" t="s">
        <v>212</v>
      </c>
      <c r="C159" s="5" t="s">
        <v>184</v>
      </c>
      <c r="D159" s="5">
        <v>11.79</v>
      </c>
      <c r="E159" s="5">
        <v>6.77</v>
      </c>
      <c r="F159" s="5">
        <v>53.06</v>
      </c>
      <c r="G159" s="5">
        <v>320</v>
      </c>
      <c r="H159" s="5">
        <v>0.33</v>
      </c>
      <c r="I159" s="5">
        <v>0</v>
      </c>
      <c r="J159" s="5">
        <v>20</v>
      </c>
      <c r="K159" s="5">
        <v>20.9</v>
      </c>
      <c r="L159" s="5">
        <v>279.7</v>
      </c>
      <c r="M159" s="5">
        <v>186.7</v>
      </c>
      <c r="N159" s="5">
        <v>6.4</v>
      </c>
    </row>
    <row r="160" spans="1:14" ht="12.75">
      <c r="A160" s="11" t="s">
        <v>213</v>
      </c>
      <c r="B160" s="6" t="s">
        <v>224</v>
      </c>
      <c r="C160" s="5">
        <v>100</v>
      </c>
      <c r="D160" s="5">
        <v>7.3</v>
      </c>
      <c r="E160" s="5">
        <v>2.59</v>
      </c>
      <c r="F160" s="5">
        <v>7.55</v>
      </c>
      <c r="G160" s="5">
        <v>83</v>
      </c>
      <c r="H160" s="5">
        <v>0.06</v>
      </c>
      <c r="I160" s="5">
        <v>0.09</v>
      </c>
      <c r="J160" s="5">
        <v>3</v>
      </c>
      <c r="K160" s="5">
        <v>16.3</v>
      </c>
      <c r="L160" s="5">
        <v>104.1</v>
      </c>
      <c r="M160" s="5">
        <v>18.3</v>
      </c>
      <c r="N160" s="5">
        <v>0.55</v>
      </c>
    </row>
    <row r="161" spans="1:14" ht="12.75">
      <c r="A161" s="11"/>
      <c r="B161" s="6" t="s">
        <v>24</v>
      </c>
      <c r="C161" s="5">
        <v>80</v>
      </c>
      <c r="D161" s="5">
        <v>6.4</v>
      </c>
      <c r="E161" s="5">
        <v>1</v>
      </c>
      <c r="F161" s="5">
        <v>34.2</v>
      </c>
      <c r="G161" s="5">
        <v>160.8</v>
      </c>
      <c r="H161" s="5">
        <v>0.13</v>
      </c>
      <c r="I161" s="5">
        <v>0</v>
      </c>
      <c r="J161" s="5">
        <v>0</v>
      </c>
      <c r="K161" s="5">
        <v>18.4</v>
      </c>
      <c r="L161" s="5">
        <v>1.28</v>
      </c>
      <c r="M161" s="5">
        <v>26.4</v>
      </c>
      <c r="N161" s="5">
        <v>1.6</v>
      </c>
    </row>
    <row r="162" spans="1:14" ht="12.75">
      <c r="A162" s="11" t="s">
        <v>83</v>
      </c>
      <c r="B162" s="6" t="s">
        <v>84</v>
      </c>
      <c r="C162" s="5">
        <v>200</v>
      </c>
      <c r="D162" s="5">
        <v>0.6000000000000001</v>
      </c>
      <c r="E162" s="5">
        <v>0</v>
      </c>
      <c r="F162" s="5">
        <v>31.4</v>
      </c>
      <c r="G162" s="5">
        <v>124</v>
      </c>
      <c r="H162" s="5">
        <v>0.01</v>
      </c>
      <c r="I162" s="5">
        <v>0.75</v>
      </c>
      <c r="J162" s="5">
        <v>0.02</v>
      </c>
      <c r="K162" s="5">
        <v>20.4</v>
      </c>
      <c r="L162" s="5">
        <v>20.75</v>
      </c>
      <c r="M162" s="5">
        <v>25.5</v>
      </c>
      <c r="N162" s="5">
        <v>0.81</v>
      </c>
    </row>
    <row r="163" spans="1:14" s="3" customFormat="1" ht="12.75">
      <c r="A163" s="8"/>
      <c r="B163" s="20" t="s">
        <v>38</v>
      </c>
      <c r="C163" s="8">
        <v>945</v>
      </c>
      <c r="D163" s="8">
        <f aca="true" t="shared" si="28" ref="D163:N163">D157+D158+D159+D160+D161+D162</f>
        <v>30.14</v>
      </c>
      <c r="E163" s="8">
        <f t="shared" si="28"/>
        <v>20.26</v>
      </c>
      <c r="F163" s="8">
        <f t="shared" si="28"/>
        <v>146</v>
      </c>
      <c r="G163" s="8">
        <f t="shared" si="28"/>
        <v>809.24</v>
      </c>
      <c r="H163" s="8">
        <f t="shared" si="28"/>
        <v>0.673</v>
      </c>
      <c r="I163" s="8">
        <f t="shared" si="28"/>
        <v>19.349999999999998</v>
      </c>
      <c r="J163" s="8">
        <f t="shared" si="28"/>
        <v>23.03</v>
      </c>
      <c r="K163" s="8">
        <f t="shared" si="28"/>
        <v>134.95</v>
      </c>
      <c r="L163" s="8">
        <f t="shared" si="28"/>
        <v>687.9999999999999</v>
      </c>
      <c r="M163" s="8">
        <f t="shared" si="28"/>
        <v>307.09999999999997</v>
      </c>
      <c r="N163" s="8">
        <f t="shared" si="28"/>
        <v>11.093000000000002</v>
      </c>
    </row>
    <row r="164" spans="1:14" s="3" customFormat="1" ht="12.75">
      <c r="A164" s="8"/>
      <c r="B164" s="20" t="s">
        <v>45</v>
      </c>
      <c r="C164" s="8"/>
      <c r="D164" s="8">
        <f>D163+D155</f>
        <v>40.04</v>
      </c>
      <c r="E164" s="8">
        <f aca="true" t="shared" si="29" ref="E164:N164">E163+E155</f>
        <v>32.400000000000006</v>
      </c>
      <c r="F164" s="8">
        <f t="shared" si="29"/>
        <v>211.68</v>
      </c>
      <c r="G164" s="8">
        <f t="shared" si="29"/>
        <v>1241.84</v>
      </c>
      <c r="H164" s="8">
        <f t="shared" si="29"/>
        <v>0.8140000000000001</v>
      </c>
      <c r="I164" s="8">
        <f t="shared" si="29"/>
        <v>19.38</v>
      </c>
      <c r="J164" s="8">
        <f t="shared" si="29"/>
        <v>83.03</v>
      </c>
      <c r="K164" s="8">
        <f t="shared" si="29"/>
        <v>172.46999999999997</v>
      </c>
      <c r="L164" s="8">
        <f t="shared" si="29"/>
        <v>732.6899999999999</v>
      </c>
      <c r="M164" s="8">
        <f t="shared" si="29"/>
        <v>335.99999999999994</v>
      </c>
      <c r="N164" s="8">
        <f t="shared" si="29"/>
        <v>13.013000000000002</v>
      </c>
    </row>
    <row r="165" spans="1:14" ht="12.75" customHeight="1">
      <c r="A165" s="60" t="s">
        <v>150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</row>
    <row r="166" ht="12.75">
      <c r="B166" s="8" t="s">
        <v>21</v>
      </c>
    </row>
    <row r="167" spans="1:14" ht="12.75">
      <c r="A167" s="15" t="s">
        <v>144</v>
      </c>
      <c r="B167" s="6" t="s">
        <v>145</v>
      </c>
      <c r="C167" s="5">
        <v>200</v>
      </c>
      <c r="D167" s="5">
        <v>6.6</v>
      </c>
      <c r="E167" s="5">
        <v>8.6</v>
      </c>
      <c r="F167" s="5">
        <v>39.6</v>
      </c>
      <c r="G167" s="5">
        <v>258.6</v>
      </c>
      <c r="H167" s="5">
        <v>0.06</v>
      </c>
      <c r="I167" s="5">
        <v>0</v>
      </c>
      <c r="J167" s="5">
        <v>0.08</v>
      </c>
      <c r="K167" s="5">
        <v>7.8</v>
      </c>
      <c r="L167" s="5">
        <v>106.4</v>
      </c>
      <c r="M167" s="5">
        <v>34.66</v>
      </c>
      <c r="N167" s="5">
        <v>0.72</v>
      </c>
    </row>
    <row r="168" spans="1:14" s="1" customFormat="1" ht="12.75">
      <c r="A168" s="12"/>
      <c r="B168" s="13" t="s">
        <v>24</v>
      </c>
      <c r="C168" s="14">
        <v>60</v>
      </c>
      <c r="D168" s="14">
        <v>4.8</v>
      </c>
      <c r="E168" s="14">
        <v>0.76</v>
      </c>
      <c r="F168" s="14">
        <v>25.66</v>
      </c>
      <c r="G168" s="14">
        <v>145.2</v>
      </c>
      <c r="H168" s="14">
        <v>0.1</v>
      </c>
      <c r="I168" s="14">
        <v>0</v>
      </c>
      <c r="J168" s="14">
        <v>0</v>
      </c>
      <c r="K168" s="14">
        <v>13.8</v>
      </c>
      <c r="L168" s="14">
        <v>0.96</v>
      </c>
      <c r="M168" s="14">
        <v>19.8</v>
      </c>
      <c r="N168" s="14">
        <v>1.2</v>
      </c>
    </row>
    <row r="169" spans="1:14" ht="12.75">
      <c r="A169" s="11"/>
      <c r="B169" s="6" t="s">
        <v>105</v>
      </c>
      <c r="C169" s="5">
        <v>12</v>
      </c>
      <c r="D169" s="5">
        <v>3.15</v>
      </c>
      <c r="E169" s="5">
        <v>14.4</v>
      </c>
      <c r="F169" s="5">
        <v>0</v>
      </c>
      <c r="G169" s="5">
        <v>50.9</v>
      </c>
      <c r="H169" s="5">
        <v>0</v>
      </c>
      <c r="I169" s="5">
        <v>0.08</v>
      </c>
      <c r="J169" s="5">
        <v>25.2</v>
      </c>
      <c r="K169" s="5">
        <v>120</v>
      </c>
      <c r="L169" s="5">
        <v>7.2</v>
      </c>
      <c r="M169" s="5">
        <v>6.6</v>
      </c>
      <c r="N169" s="5">
        <v>0.08</v>
      </c>
    </row>
    <row r="170" spans="1:14" ht="12.75">
      <c r="A170" s="15" t="s">
        <v>25</v>
      </c>
      <c r="B170" s="6" t="s">
        <v>26</v>
      </c>
      <c r="C170" s="5">
        <v>200</v>
      </c>
      <c r="D170" s="5">
        <v>0.5</v>
      </c>
      <c r="E170" s="5">
        <v>0.01</v>
      </c>
      <c r="F170" s="5">
        <v>9.32</v>
      </c>
      <c r="G170" s="5">
        <v>44.4</v>
      </c>
      <c r="H170" s="5">
        <v>0</v>
      </c>
      <c r="I170" s="5">
        <v>0.03</v>
      </c>
      <c r="J170" s="5">
        <v>0</v>
      </c>
      <c r="K170" s="5">
        <v>10.7</v>
      </c>
      <c r="L170" s="5">
        <v>2.13</v>
      </c>
      <c r="M170" s="5">
        <v>1.2</v>
      </c>
      <c r="N170" s="5">
        <v>0.25</v>
      </c>
    </row>
    <row r="171" spans="1:14" s="3" customFormat="1" ht="12.75">
      <c r="A171" s="8"/>
      <c r="B171" s="20" t="s">
        <v>28</v>
      </c>
      <c r="C171" s="8">
        <f>C167+C168+C169+C170</f>
        <v>472</v>
      </c>
      <c r="D171" s="8">
        <f>D167+D168+D169+D170</f>
        <v>15.049999999999999</v>
      </c>
      <c r="E171" s="8">
        <f aca="true" t="shared" si="30" ref="E171:N171">E167+E168+E169+E170</f>
        <v>23.77</v>
      </c>
      <c r="F171" s="8">
        <f t="shared" si="30"/>
        <v>74.58000000000001</v>
      </c>
      <c r="G171" s="8">
        <f t="shared" si="30"/>
        <v>499.09999999999997</v>
      </c>
      <c r="H171" s="8">
        <f t="shared" si="30"/>
        <v>0.16</v>
      </c>
      <c r="I171" s="8">
        <f t="shared" si="30"/>
        <v>0.11</v>
      </c>
      <c r="J171" s="8">
        <f t="shared" si="30"/>
        <v>25.279999999999998</v>
      </c>
      <c r="K171" s="8">
        <f t="shared" si="30"/>
        <v>152.29999999999998</v>
      </c>
      <c r="L171" s="8">
        <f t="shared" si="30"/>
        <v>116.69</v>
      </c>
      <c r="M171" s="8">
        <f t="shared" si="30"/>
        <v>62.26</v>
      </c>
      <c r="N171" s="8">
        <f t="shared" si="30"/>
        <v>2.25</v>
      </c>
    </row>
    <row r="172" ht="12.75">
      <c r="B172" s="8" t="s">
        <v>29</v>
      </c>
    </row>
    <row r="173" spans="1:14" ht="25.5">
      <c r="A173" s="18" t="s">
        <v>189</v>
      </c>
      <c r="B173" s="6" t="s">
        <v>190</v>
      </c>
      <c r="C173" s="18">
        <v>100</v>
      </c>
      <c r="D173" s="18">
        <v>0.98</v>
      </c>
      <c r="E173" s="18">
        <v>6.15</v>
      </c>
      <c r="F173" s="18">
        <v>3.73</v>
      </c>
      <c r="G173" s="18">
        <v>74.2</v>
      </c>
      <c r="H173" s="18">
        <v>0.05</v>
      </c>
      <c r="I173" s="18">
        <v>16.76</v>
      </c>
      <c r="J173" s="18">
        <v>0</v>
      </c>
      <c r="K173" s="18">
        <v>18.68</v>
      </c>
      <c r="L173" s="18">
        <v>34.6</v>
      </c>
      <c r="M173" s="18">
        <v>16.26</v>
      </c>
      <c r="N173" s="18">
        <v>0.74</v>
      </c>
    </row>
    <row r="174" spans="1:14" ht="25.5">
      <c r="A174" s="15" t="s">
        <v>146</v>
      </c>
      <c r="B174" s="6" t="s">
        <v>147</v>
      </c>
      <c r="C174" s="5">
        <v>250</v>
      </c>
      <c r="D174" s="5">
        <v>2</v>
      </c>
      <c r="E174" s="5">
        <v>6.8</v>
      </c>
      <c r="F174" s="5">
        <v>14.8</v>
      </c>
      <c r="G174" s="5">
        <v>156.9</v>
      </c>
      <c r="H174" s="5">
        <v>0.23</v>
      </c>
      <c r="I174" s="5">
        <v>26.7</v>
      </c>
      <c r="J174" s="5">
        <v>0.65</v>
      </c>
      <c r="K174" s="5">
        <v>35.9</v>
      </c>
      <c r="L174" s="5">
        <v>220.6</v>
      </c>
      <c r="M174" s="5">
        <v>43.42</v>
      </c>
      <c r="N174" s="5">
        <v>13.3</v>
      </c>
    </row>
    <row r="175" spans="1:14" ht="12.75">
      <c r="A175" s="11" t="s">
        <v>67</v>
      </c>
      <c r="B175" s="6" t="s">
        <v>68</v>
      </c>
      <c r="C175" s="5">
        <v>200</v>
      </c>
      <c r="D175" s="5">
        <v>4.09</v>
      </c>
      <c r="E175" s="5">
        <v>10.9</v>
      </c>
      <c r="F175" s="5">
        <v>27.3</v>
      </c>
      <c r="G175" s="5">
        <v>183</v>
      </c>
      <c r="H175" s="5">
        <v>0.186</v>
      </c>
      <c r="I175" s="5">
        <v>24.2</v>
      </c>
      <c r="J175" s="5">
        <v>34</v>
      </c>
      <c r="K175" s="5">
        <v>49.3</v>
      </c>
      <c r="L175" s="5">
        <v>115.5</v>
      </c>
      <c r="M175" s="5">
        <v>37</v>
      </c>
      <c r="N175" s="5">
        <v>1.35</v>
      </c>
    </row>
    <row r="176" spans="1:14" ht="12.75">
      <c r="A176" s="23" t="s">
        <v>112</v>
      </c>
      <c r="B176" s="6" t="s">
        <v>113</v>
      </c>
      <c r="C176" s="5">
        <v>100</v>
      </c>
      <c r="D176" s="5">
        <v>9.88</v>
      </c>
      <c r="E176" s="5">
        <v>17.2</v>
      </c>
      <c r="F176" s="5">
        <v>1.84</v>
      </c>
      <c r="G176" s="5">
        <v>140</v>
      </c>
      <c r="H176" s="5">
        <v>0.12</v>
      </c>
      <c r="I176" s="5">
        <v>0.02</v>
      </c>
      <c r="J176" s="5">
        <v>43</v>
      </c>
      <c r="K176" s="5">
        <v>30.1</v>
      </c>
      <c r="L176" s="5">
        <v>69.2</v>
      </c>
      <c r="M176" s="5">
        <v>9.1</v>
      </c>
      <c r="N176" s="5">
        <v>0.72</v>
      </c>
    </row>
    <row r="177" spans="1:14" ht="12.75">
      <c r="A177" s="11"/>
      <c r="B177" s="6" t="s">
        <v>24</v>
      </c>
      <c r="C177" s="5">
        <v>80</v>
      </c>
      <c r="D177" s="5">
        <v>6.4</v>
      </c>
      <c r="E177" s="5">
        <v>1</v>
      </c>
      <c r="F177" s="5">
        <v>34.2</v>
      </c>
      <c r="G177" s="5">
        <v>160.8</v>
      </c>
      <c r="H177" s="5">
        <v>0.13</v>
      </c>
      <c r="I177" s="5">
        <v>0</v>
      </c>
      <c r="J177" s="5">
        <v>0</v>
      </c>
      <c r="K177" s="5">
        <v>18.4</v>
      </c>
      <c r="L177" s="5">
        <v>1.28</v>
      </c>
      <c r="M177" s="5">
        <v>26.4</v>
      </c>
      <c r="N177" s="5">
        <v>1.6</v>
      </c>
    </row>
    <row r="178" spans="1:14" ht="12.75">
      <c r="A178" s="15" t="s">
        <v>25</v>
      </c>
      <c r="B178" s="6" t="s">
        <v>26</v>
      </c>
      <c r="C178" s="5">
        <v>200</v>
      </c>
      <c r="D178" s="5">
        <v>0.5</v>
      </c>
      <c r="E178" s="5">
        <v>0.01</v>
      </c>
      <c r="F178" s="5">
        <v>9.32</v>
      </c>
      <c r="G178" s="5">
        <v>44.4</v>
      </c>
      <c r="H178" s="5">
        <v>0</v>
      </c>
      <c r="I178" s="5">
        <v>0.03</v>
      </c>
      <c r="J178" s="5">
        <v>0</v>
      </c>
      <c r="K178" s="5">
        <v>10.7</v>
      </c>
      <c r="L178" s="5">
        <v>2.13</v>
      </c>
      <c r="M178" s="5">
        <v>1.2</v>
      </c>
      <c r="N178" s="5">
        <v>0.25</v>
      </c>
    </row>
    <row r="179" spans="1:14" s="3" customFormat="1" ht="12.75">
      <c r="A179" s="8"/>
      <c r="B179" s="20" t="s">
        <v>38</v>
      </c>
      <c r="C179" s="8">
        <f aca="true" t="shared" si="31" ref="C179:N179">C173+C174+C175+C176+C177+C178</f>
        <v>930</v>
      </c>
      <c r="D179" s="8">
        <f t="shared" si="31"/>
        <v>23.85</v>
      </c>
      <c r="E179" s="8">
        <f t="shared" si="31"/>
        <v>42.059999999999995</v>
      </c>
      <c r="F179" s="8">
        <f t="shared" si="31"/>
        <v>91.19</v>
      </c>
      <c r="G179" s="8">
        <f t="shared" si="31"/>
        <v>759.3000000000001</v>
      </c>
      <c r="H179" s="8">
        <f t="shared" si="31"/>
        <v>0.7160000000000001</v>
      </c>
      <c r="I179" s="8">
        <f t="shared" si="31"/>
        <v>67.71</v>
      </c>
      <c r="J179" s="8">
        <f t="shared" si="31"/>
        <v>77.65</v>
      </c>
      <c r="K179" s="8">
        <f t="shared" si="31"/>
        <v>163.07999999999998</v>
      </c>
      <c r="L179" s="8">
        <f t="shared" si="31"/>
        <v>443.30999999999995</v>
      </c>
      <c r="M179" s="8">
        <f t="shared" si="31"/>
        <v>133.38</v>
      </c>
      <c r="N179" s="8">
        <f t="shared" si="31"/>
        <v>17.96</v>
      </c>
    </row>
    <row r="180" spans="1:14" s="3" customFormat="1" ht="12.75">
      <c r="A180" s="8"/>
      <c r="B180" s="20" t="s">
        <v>45</v>
      </c>
      <c r="C180" s="8"/>
      <c r="D180" s="8">
        <f>D179+D171</f>
        <v>38.9</v>
      </c>
      <c r="E180" s="8">
        <f aca="true" t="shared" si="32" ref="E180:N180">E179+E171</f>
        <v>65.83</v>
      </c>
      <c r="F180" s="8">
        <f t="shared" si="32"/>
        <v>165.77</v>
      </c>
      <c r="G180" s="8">
        <f t="shared" si="32"/>
        <v>1258.4</v>
      </c>
      <c r="H180" s="8">
        <f t="shared" si="32"/>
        <v>0.8760000000000001</v>
      </c>
      <c r="I180" s="8">
        <f t="shared" si="32"/>
        <v>67.82</v>
      </c>
      <c r="J180" s="8">
        <f t="shared" si="32"/>
        <v>102.93</v>
      </c>
      <c r="K180" s="8">
        <f t="shared" si="32"/>
        <v>315.38</v>
      </c>
      <c r="L180" s="8">
        <f t="shared" si="32"/>
        <v>560</v>
      </c>
      <c r="M180" s="8">
        <f t="shared" si="32"/>
        <v>195.64</v>
      </c>
      <c r="N180" s="8">
        <f t="shared" si="32"/>
        <v>20.21</v>
      </c>
    </row>
    <row r="181" spans="1:14" ht="12.75" customHeight="1">
      <c r="A181" s="60" t="s">
        <v>159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</row>
    <row r="182" ht="12.75">
      <c r="B182" s="8" t="s">
        <v>21</v>
      </c>
    </row>
    <row r="183" spans="1:14" ht="25.5">
      <c r="A183" s="15" t="s">
        <v>22</v>
      </c>
      <c r="B183" s="6" t="s">
        <v>215</v>
      </c>
      <c r="C183" s="5" t="s">
        <v>184</v>
      </c>
      <c r="D183" s="5">
        <v>4.39</v>
      </c>
      <c r="E183" s="5">
        <v>4.2</v>
      </c>
      <c r="F183" s="5">
        <v>28.3</v>
      </c>
      <c r="G183" s="5">
        <v>169</v>
      </c>
      <c r="H183" s="5">
        <v>0.17</v>
      </c>
      <c r="I183" s="5">
        <v>0</v>
      </c>
      <c r="J183" s="5">
        <v>20</v>
      </c>
      <c r="K183" s="5">
        <v>37.1</v>
      </c>
      <c r="L183" s="5">
        <v>172.7</v>
      </c>
      <c r="M183" s="5">
        <v>21.8</v>
      </c>
      <c r="N183" s="5">
        <v>0.8</v>
      </c>
    </row>
    <row r="184" spans="1:14" s="1" customFormat="1" ht="12.75">
      <c r="A184" s="12"/>
      <c r="B184" s="13" t="s">
        <v>24</v>
      </c>
      <c r="C184" s="14">
        <v>60</v>
      </c>
      <c r="D184" s="14">
        <v>4.8</v>
      </c>
      <c r="E184" s="14">
        <v>0.76</v>
      </c>
      <c r="F184" s="14">
        <v>25.66</v>
      </c>
      <c r="G184" s="14">
        <v>145.2</v>
      </c>
      <c r="H184" s="14">
        <v>0.1</v>
      </c>
      <c r="I184" s="14">
        <v>0</v>
      </c>
      <c r="J184" s="14">
        <v>0</v>
      </c>
      <c r="K184" s="14">
        <v>13.8</v>
      </c>
      <c r="L184" s="14">
        <v>0.96</v>
      </c>
      <c r="M184" s="14">
        <v>19.8</v>
      </c>
      <c r="N184" s="14">
        <v>1.2</v>
      </c>
    </row>
    <row r="185" spans="1:14" ht="12.75">
      <c r="A185" s="15" t="s">
        <v>25</v>
      </c>
      <c r="B185" s="6" t="s">
        <v>26</v>
      </c>
      <c r="C185" s="5">
        <v>200</v>
      </c>
      <c r="D185" s="5">
        <v>0.5</v>
      </c>
      <c r="E185" s="5">
        <v>0.01</v>
      </c>
      <c r="F185" s="5">
        <v>9.32</v>
      </c>
      <c r="G185" s="5">
        <v>44.4</v>
      </c>
      <c r="H185" s="5">
        <v>0</v>
      </c>
      <c r="I185" s="5">
        <v>0.03</v>
      </c>
      <c r="J185" s="5">
        <v>0</v>
      </c>
      <c r="K185" s="5">
        <v>10.7</v>
      </c>
      <c r="L185" s="5">
        <v>2.13</v>
      </c>
      <c r="M185" s="5">
        <v>1.2</v>
      </c>
      <c r="N185" s="5">
        <v>0.25</v>
      </c>
    </row>
    <row r="186" spans="1:14" s="3" customFormat="1" ht="12.75">
      <c r="A186" s="11"/>
      <c r="B186" s="6" t="s">
        <v>27</v>
      </c>
      <c r="C186" s="5">
        <v>10</v>
      </c>
      <c r="D186" s="5">
        <v>0.08</v>
      </c>
      <c r="E186" s="5">
        <v>7.3</v>
      </c>
      <c r="F186" s="5">
        <v>0.13</v>
      </c>
      <c r="G186" s="5">
        <v>66</v>
      </c>
      <c r="H186" s="5">
        <v>0.001</v>
      </c>
      <c r="I186" s="5">
        <v>0</v>
      </c>
      <c r="J186" s="5">
        <v>40</v>
      </c>
      <c r="K186" s="5">
        <v>2.42</v>
      </c>
      <c r="L186" s="5">
        <v>3</v>
      </c>
      <c r="M186" s="5">
        <v>0</v>
      </c>
      <c r="N186" s="5">
        <v>0.02</v>
      </c>
    </row>
    <row r="187" spans="1:14" s="3" customFormat="1" ht="12.75">
      <c r="A187" s="8"/>
      <c r="B187" s="20" t="s">
        <v>28</v>
      </c>
      <c r="C187" s="8">
        <v>475</v>
      </c>
      <c r="D187" s="8">
        <f>D183+D184+D185+D186</f>
        <v>9.77</v>
      </c>
      <c r="E187" s="8">
        <f aca="true" t="shared" si="33" ref="E187:N187">E183+E184+E185+E186</f>
        <v>12.27</v>
      </c>
      <c r="F187" s="8">
        <f t="shared" si="33"/>
        <v>63.410000000000004</v>
      </c>
      <c r="G187" s="8">
        <f t="shared" si="33"/>
        <v>424.59999999999997</v>
      </c>
      <c r="H187" s="8">
        <f t="shared" si="33"/>
        <v>0.271</v>
      </c>
      <c r="I187" s="8">
        <f t="shared" si="33"/>
        <v>0.03</v>
      </c>
      <c r="J187" s="8">
        <f t="shared" si="33"/>
        <v>60</v>
      </c>
      <c r="K187" s="8">
        <f t="shared" si="33"/>
        <v>64.02000000000001</v>
      </c>
      <c r="L187" s="8">
        <f t="shared" si="33"/>
        <v>178.79</v>
      </c>
      <c r="M187" s="8">
        <f t="shared" si="33"/>
        <v>42.800000000000004</v>
      </c>
      <c r="N187" s="8">
        <f t="shared" si="33"/>
        <v>2.27</v>
      </c>
    </row>
    <row r="188" ht="12.75">
      <c r="B188" s="8" t="s">
        <v>29</v>
      </c>
    </row>
    <row r="189" spans="1:14" ht="12.75">
      <c r="A189" s="18" t="s">
        <v>195</v>
      </c>
      <c r="B189" s="6" t="s">
        <v>196</v>
      </c>
      <c r="C189" s="18">
        <v>100</v>
      </c>
      <c r="D189" s="18">
        <v>0.6000000000000001</v>
      </c>
      <c r="E189" s="18">
        <v>7.1</v>
      </c>
      <c r="F189" s="18">
        <v>3</v>
      </c>
      <c r="G189" s="18">
        <v>79</v>
      </c>
      <c r="H189" s="18">
        <v>0.02</v>
      </c>
      <c r="I189" s="18">
        <v>10</v>
      </c>
      <c r="J189" s="18">
        <v>0.24</v>
      </c>
      <c r="K189" s="18">
        <v>26.1</v>
      </c>
      <c r="L189" s="18">
        <v>32</v>
      </c>
      <c r="M189" s="18">
        <v>12.4</v>
      </c>
      <c r="N189" s="18">
        <v>0.52</v>
      </c>
    </row>
    <row r="190" spans="1:14" ht="12.75">
      <c r="A190" s="11" t="s">
        <v>216</v>
      </c>
      <c r="B190" s="6" t="s">
        <v>217</v>
      </c>
      <c r="C190" s="5">
        <v>250</v>
      </c>
      <c r="D190" s="5">
        <v>34.39</v>
      </c>
      <c r="E190" s="5">
        <v>33.62</v>
      </c>
      <c r="F190" s="5">
        <v>57.33</v>
      </c>
      <c r="G190" s="5">
        <v>669</v>
      </c>
      <c r="H190" s="5">
        <v>0.4</v>
      </c>
      <c r="I190" s="5">
        <v>36.45</v>
      </c>
      <c r="J190" s="5">
        <v>60</v>
      </c>
      <c r="K190" s="5">
        <v>181.2</v>
      </c>
      <c r="L190" s="5">
        <v>706.1</v>
      </c>
      <c r="M190" s="5">
        <v>189.4</v>
      </c>
      <c r="N190" s="5">
        <v>5.06</v>
      </c>
    </row>
    <row r="191" spans="1:14" ht="12.75">
      <c r="A191" s="11" t="s">
        <v>122</v>
      </c>
      <c r="B191" s="6" t="s">
        <v>123</v>
      </c>
      <c r="C191" s="5">
        <v>200</v>
      </c>
      <c r="D191" s="5">
        <v>4.67</v>
      </c>
      <c r="E191" s="5">
        <v>5.47</v>
      </c>
      <c r="F191" s="5">
        <v>31.33</v>
      </c>
      <c r="G191" s="5">
        <v>226</v>
      </c>
      <c r="H191" s="5">
        <v>0.14</v>
      </c>
      <c r="I191" s="5">
        <v>0</v>
      </c>
      <c r="J191" s="5">
        <v>0.14</v>
      </c>
      <c r="K191" s="5">
        <v>18.2</v>
      </c>
      <c r="L191" s="5">
        <v>67</v>
      </c>
      <c r="M191" s="5">
        <v>11.3</v>
      </c>
      <c r="N191" s="5">
        <v>1.16</v>
      </c>
    </row>
    <row r="192" spans="1:14" ht="12.75">
      <c r="A192" s="23" t="s">
        <v>161</v>
      </c>
      <c r="B192" s="6" t="s">
        <v>162</v>
      </c>
      <c r="C192" s="5">
        <v>120</v>
      </c>
      <c r="D192" s="5">
        <v>14.71</v>
      </c>
      <c r="E192" s="5">
        <v>4.06</v>
      </c>
      <c r="F192" s="5">
        <v>3.52</v>
      </c>
      <c r="G192" s="5">
        <v>189</v>
      </c>
      <c r="H192" s="5">
        <v>0.05</v>
      </c>
      <c r="I192" s="5">
        <v>0.01</v>
      </c>
      <c r="J192" s="5">
        <v>16</v>
      </c>
      <c r="K192" s="5">
        <v>22.3</v>
      </c>
      <c r="L192" s="5">
        <v>116.5</v>
      </c>
      <c r="M192" s="5">
        <v>18.8</v>
      </c>
      <c r="N192" s="5">
        <v>0.97</v>
      </c>
    </row>
    <row r="193" spans="1:14" ht="12.75">
      <c r="A193" s="11"/>
      <c r="B193" s="6" t="s">
        <v>24</v>
      </c>
      <c r="C193" s="5">
        <v>80</v>
      </c>
      <c r="D193" s="5">
        <v>6.4</v>
      </c>
      <c r="E193" s="5">
        <v>1</v>
      </c>
      <c r="F193" s="5">
        <v>34.2</v>
      </c>
      <c r="G193" s="5">
        <v>160.8</v>
      </c>
      <c r="H193" s="5">
        <v>0.13</v>
      </c>
      <c r="I193" s="5">
        <v>0</v>
      </c>
      <c r="J193" s="5">
        <v>0</v>
      </c>
      <c r="K193" s="5">
        <v>18.4</v>
      </c>
      <c r="L193" s="5">
        <v>1.28</v>
      </c>
      <c r="M193" s="5">
        <v>26.4</v>
      </c>
      <c r="N193" s="5">
        <v>1.6</v>
      </c>
    </row>
    <row r="194" spans="1:14" ht="12.75">
      <c r="A194" s="15" t="s">
        <v>25</v>
      </c>
      <c r="B194" s="6" t="s">
        <v>26</v>
      </c>
      <c r="C194" s="5">
        <v>200</v>
      </c>
      <c r="D194" s="5">
        <v>0.5</v>
      </c>
      <c r="E194" s="5">
        <v>0.01</v>
      </c>
      <c r="F194" s="5">
        <v>9.32</v>
      </c>
      <c r="G194" s="5">
        <v>44.4</v>
      </c>
      <c r="H194" s="5">
        <v>0</v>
      </c>
      <c r="I194" s="5">
        <v>0.03</v>
      </c>
      <c r="J194" s="5">
        <v>0</v>
      </c>
      <c r="K194" s="5">
        <v>10.7</v>
      </c>
      <c r="L194" s="5">
        <v>2.13</v>
      </c>
      <c r="M194" s="5">
        <v>1.2</v>
      </c>
      <c r="N194" s="5">
        <v>0.25</v>
      </c>
    </row>
    <row r="195" spans="1:14" s="3" customFormat="1" ht="12.75">
      <c r="A195" s="8"/>
      <c r="B195" s="20" t="s">
        <v>38</v>
      </c>
      <c r="C195" s="8">
        <f>C189+C190+C191+C192+C193+C194</f>
        <v>950</v>
      </c>
      <c r="D195" s="8">
        <f>D189+D190+D191+D192+D193+D194</f>
        <v>61.27</v>
      </c>
      <c r="E195" s="8">
        <f aca="true" t="shared" si="34" ref="E195:N195">E189+E190+E191+E192+E193+E194</f>
        <v>51.26</v>
      </c>
      <c r="F195" s="8">
        <f t="shared" si="34"/>
        <v>138.7</v>
      </c>
      <c r="G195" s="8">
        <f t="shared" si="34"/>
        <v>1368.2</v>
      </c>
      <c r="H195" s="8">
        <f t="shared" si="34"/>
        <v>0.7400000000000001</v>
      </c>
      <c r="I195" s="8">
        <f t="shared" si="34"/>
        <v>46.49</v>
      </c>
      <c r="J195" s="8">
        <f t="shared" si="34"/>
        <v>76.38</v>
      </c>
      <c r="K195" s="8">
        <f t="shared" si="34"/>
        <v>276.9</v>
      </c>
      <c r="L195" s="8">
        <f t="shared" si="34"/>
        <v>925.01</v>
      </c>
      <c r="M195" s="8">
        <f t="shared" si="34"/>
        <v>259.5</v>
      </c>
      <c r="N195" s="8">
        <f t="shared" si="34"/>
        <v>9.56</v>
      </c>
    </row>
    <row r="196" spans="1:14" s="3" customFormat="1" ht="12.75">
      <c r="A196" s="8"/>
      <c r="B196" s="20" t="s">
        <v>45</v>
      </c>
      <c r="C196" s="8"/>
      <c r="D196" s="8">
        <f aca="true" t="shared" si="35" ref="D196:N196">D187+D195</f>
        <v>71.04</v>
      </c>
      <c r="E196" s="8">
        <f t="shared" si="35"/>
        <v>63.53</v>
      </c>
      <c r="F196" s="8">
        <f t="shared" si="35"/>
        <v>202.10999999999999</v>
      </c>
      <c r="G196" s="8">
        <f t="shared" si="35"/>
        <v>1792.8</v>
      </c>
      <c r="H196" s="8">
        <f t="shared" si="35"/>
        <v>1.0110000000000001</v>
      </c>
      <c r="I196" s="8">
        <f t="shared" si="35"/>
        <v>46.52</v>
      </c>
      <c r="J196" s="8">
        <f t="shared" si="35"/>
        <v>136.38</v>
      </c>
      <c r="K196" s="8">
        <f t="shared" si="35"/>
        <v>340.91999999999996</v>
      </c>
      <c r="L196" s="8">
        <f t="shared" si="35"/>
        <v>1103.8</v>
      </c>
      <c r="M196" s="8">
        <f t="shared" si="35"/>
        <v>302.3</v>
      </c>
      <c r="N196" s="8">
        <f t="shared" si="35"/>
        <v>11.83</v>
      </c>
    </row>
    <row r="197" spans="1:14" s="3" customFormat="1" ht="12.75">
      <c r="A197" s="8"/>
      <c r="B197" s="2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s="3" customFormat="1" ht="12.75">
      <c r="A198" s="8"/>
      <c r="B198" s="20" t="s">
        <v>163</v>
      </c>
      <c r="C198" s="8"/>
      <c r="D198" s="8">
        <f aca="true" t="shared" si="36" ref="D198:N198">D13+D28+D43+D59+D75+D91+D107+D124+D140+D155+D171+D187</f>
        <v>144.64000000000001</v>
      </c>
      <c r="E198" s="8">
        <f t="shared" si="36"/>
        <v>190.25000000000006</v>
      </c>
      <c r="F198" s="8">
        <f t="shared" si="36"/>
        <v>830.5699999999999</v>
      </c>
      <c r="G198" s="8">
        <f t="shared" si="36"/>
        <v>5311.5</v>
      </c>
      <c r="H198" s="8">
        <f t="shared" si="36"/>
        <v>3.176</v>
      </c>
      <c r="I198" s="8">
        <f t="shared" si="36"/>
        <v>1.8800000000000008</v>
      </c>
      <c r="J198" s="8">
        <f t="shared" si="36"/>
        <v>623.1299999999999</v>
      </c>
      <c r="K198" s="8">
        <f t="shared" si="36"/>
        <v>1405.3399999999997</v>
      </c>
      <c r="L198" s="8">
        <f t="shared" si="36"/>
        <v>1582.24</v>
      </c>
      <c r="M198" s="8">
        <f t="shared" si="36"/>
        <v>716.1999999999998</v>
      </c>
      <c r="N198" s="8">
        <f t="shared" si="36"/>
        <v>32.260000000000005</v>
      </c>
    </row>
    <row r="199" spans="1:14" s="3" customFormat="1" ht="12.75">
      <c r="A199" s="8"/>
      <c r="B199" s="6" t="s">
        <v>164</v>
      </c>
      <c r="C199" s="8"/>
      <c r="D199" s="8"/>
      <c r="E199" s="8"/>
      <c r="F199" s="8"/>
      <c r="G199" s="25">
        <f>G198/12</f>
        <v>442.625</v>
      </c>
      <c r="H199" s="8"/>
      <c r="I199" s="8"/>
      <c r="J199" s="8"/>
      <c r="K199" s="8"/>
      <c r="L199" s="8"/>
      <c r="M199" s="8"/>
      <c r="N199" s="8"/>
    </row>
    <row r="200" spans="1:14" s="3" customFormat="1" ht="12.75">
      <c r="A200" s="8"/>
      <c r="B200" s="20" t="s">
        <v>165</v>
      </c>
      <c r="C200" s="8"/>
      <c r="D200" s="8">
        <f aca="true" t="shared" si="37" ref="D200:N200">D20+D36+D51+D67+D83+D99+D116+D132+D147+D163+D179+D195</f>
        <v>419.64</v>
      </c>
      <c r="E200" s="8">
        <f t="shared" si="37"/>
        <v>385.92999999999995</v>
      </c>
      <c r="F200" s="8">
        <f t="shared" si="37"/>
        <v>1490.5400000000002</v>
      </c>
      <c r="G200" s="8">
        <f t="shared" si="37"/>
        <v>11055.49</v>
      </c>
      <c r="H200" s="8">
        <f t="shared" si="37"/>
        <v>30.527000000000005</v>
      </c>
      <c r="I200" s="8">
        <f t="shared" si="37"/>
        <v>469.58000000000004</v>
      </c>
      <c r="J200" s="8">
        <f t="shared" si="37"/>
        <v>954.67</v>
      </c>
      <c r="K200" s="8">
        <f t="shared" si="37"/>
        <v>2138.9300000000003</v>
      </c>
      <c r="L200" s="8">
        <f t="shared" si="37"/>
        <v>6612.07</v>
      </c>
      <c r="M200" s="8">
        <f t="shared" si="37"/>
        <v>2143.5</v>
      </c>
      <c r="N200" s="8">
        <f t="shared" si="37"/>
        <v>286.096</v>
      </c>
    </row>
    <row r="201" spans="1:14" s="3" customFormat="1" ht="12.75">
      <c r="A201" s="8"/>
      <c r="B201" s="6" t="s">
        <v>166</v>
      </c>
      <c r="C201" s="8"/>
      <c r="D201" s="8"/>
      <c r="E201" s="8"/>
      <c r="F201" s="8"/>
      <c r="G201" s="25">
        <f>G200/12</f>
        <v>921.2908333333334</v>
      </c>
      <c r="H201" s="8"/>
      <c r="I201" s="8"/>
      <c r="J201" s="8"/>
      <c r="K201" s="8"/>
      <c r="L201" s="8"/>
      <c r="M201" s="8"/>
      <c r="N201" s="8"/>
    </row>
    <row r="202" ht="12.75">
      <c r="P202" s="1"/>
    </row>
    <row r="203" spans="2:14" ht="12.75">
      <c r="B203" s="20" t="s">
        <v>168</v>
      </c>
      <c r="D203" s="8">
        <f>D198+D200</f>
        <v>564.28</v>
      </c>
      <c r="E203" s="8">
        <f aca="true" t="shared" si="38" ref="E203:N203">E198+E200</f>
        <v>576.1800000000001</v>
      </c>
      <c r="F203" s="8">
        <f t="shared" si="38"/>
        <v>2321.11</v>
      </c>
      <c r="G203" s="8">
        <v>16339.2</v>
      </c>
      <c r="H203" s="8">
        <f t="shared" si="38"/>
        <v>33.703</v>
      </c>
      <c r="I203" s="8">
        <f t="shared" si="38"/>
        <v>471.46000000000004</v>
      </c>
      <c r="J203" s="8">
        <f t="shared" si="38"/>
        <v>1577.7999999999997</v>
      </c>
      <c r="K203" s="8">
        <f t="shared" si="38"/>
        <v>3544.27</v>
      </c>
      <c r="L203" s="8">
        <f t="shared" si="38"/>
        <v>8194.31</v>
      </c>
      <c r="M203" s="8">
        <f t="shared" si="38"/>
        <v>2859.7</v>
      </c>
      <c r="N203" s="8">
        <f t="shared" si="38"/>
        <v>318.356</v>
      </c>
    </row>
    <row r="204" spans="2:7" ht="12.75">
      <c r="B204" s="20" t="s">
        <v>225</v>
      </c>
      <c r="D204" s="8">
        <v>1</v>
      </c>
      <c r="E204" s="25">
        <f>E203*D204/D203</f>
        <v>1.0210888211526195</v>
      </c>
      <c r="F204" s="26">
        <f>F203*D204/D203</f>
        <v>4.1134011483660595</v>
      </c>
      <c r="G204" s="8"/>
    </row>
    <row r="205" spans="1:14" s="3" customFormat="1" ht="12.75">
      <c r="A205" s="8"/>
      <c r="B205" s="20" t="s">
        <v>170</v>
      </c>
      <c r="C205" s="8"/>
      <c r="D205" s="25">
        <f>(D21+D37+D52+D68+D84+D100+D117+D133+D148+D164+D180+D196)/12</f>
        <v>47.02333333333333</v>
      </c>
      <c r="E205" s="25">
        <f>(E21+E37+E52+E68+E84+E100+E117+E133+E148+E164+E180+E196)/12</f>
        <v>48.01500000000001</v>
      </c>
      <c r="F205" s="27">
        <f>(F21+F37+F52+F68+F84+F100+F117+F133+F148+F164+F180+F196)/12</f>
        <v>193.42583333333334</v>
      </c>
      <c r="G205" s="27">
        <v>1361.6</v>
      </c>
      <c r="H205" s="8"/>
      <c r="I205" s="8"/>
      <c r="J205" s="8"/>
      <c r="K205" s="8"/>
      <c r="L205" s="8"/>
      <c r="M205" s="8"/>
      <c r="N205" s="8"/>
    </row>
    <row r="208" spans="1:14" ht="78" customHeight="1">
      <c r="A208" s="64" t="s">
        <v>171</v>
      </c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</row>
    <row r="210" s="65" customFormat="1" ht="12.75" customHeight="1">
      <c r="A210" s="65" t="s">
        <v>220</v>
      </c>
    </row>
  </sheetData>
  <sheetProtection selectLockedCells="1" selectUnlockedCells="1"/>
  <mergeCells count="24">
    <mergeCell ref="A208:N208"/>
    <mergeCell ref="A210:IV210"/>
    <mergeCell ref="A4:A5"/>
    <mergeCell ref="B4:B5"/>
    <mergeCell ref="C4:C5"/>
    <mergeCell ref="G4:G5"/>
    <mergeCell ref="A101:N101"/>
    <mergeCell ref="A118:N118"/>
    <mergeCell ref="A134:N134"/>
    <mergeCell ref="A149:N149"/>
    <mergeCell ref="A165:N165"/>
    <mergeCell ref="A181:N181"/>
    <mergeCell ref="A6:N6"/>
    <mergeCell ref="A22:N22"/>
    <mergeCell ref="A38:N38"/>
    <mergeCell ref="A53:N53"/>
    <mergeCell ref="A69:N69"/>
    <mergeCell ref="A85:N85"/>
    <mergeCell ref="A1:N1"/>
    <mergeCell ref="A2:N2"/>
    <mergeCell ref="A3:N3"/>
    <mergeCell ref="D4:F4"/>
    <mergeCell ref="H4:J4"/>
    <mergeCell ref="K4:N4"/>
  </mergeCells>
  <printOptions/>
  <pageMargins left="0.19652777777777777" right="0.19652777777777777" top="0.4618055555555556" bottom="0.4618055555555556" header="0.19652777777777777" footer="0.19652777777777777"/>
  <pageSetup fitToHeight="0" fitToWidth="1" horizontalDpi="300" verticalDpi="300" orientation="landscape" paperSize="9" scale="84"/>
  <headerFooter alignWithMargins="0">
    <oddHeader>&amp;C&amp;"Times New Roman,Обычный"&amp;12&amp;A</oddHeader>
    <oddFooter>&amp;C&amp;"Times New Roman,Обычный"&amp;12Страница &amp;P</oddFooter>
  </headerFooter>
  <rowBreaks count="5" manualBreakCount="5">
    <brk id="36" max="13" man="1"/>
    <brk id="71" max="255" man="1"/>
    <brk id="105" max="13" man="1"/>
    <brk id="143" max="13" man="1"/>
    <brk id="179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MELT</cp:lastModifiedBy>
  <cp:lastPrinted>2022-09-05T11:32:00Z</cp:lastPrinted>
  <dcterms:created xsi:type="dcterms:W3CDTF">2021-03-29T05:22:41Z</dcterms:created>
  <dcterms:modified xsi:type="dcterms:W3CDTF">2022-09-05T11:35:44Z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8DC9DCFB8E574CA08484BAA71BFAC077</vt:lpwstr>
  </property>
  <property fmtid="{D5CDD505-2E9C-101B-9397-08002B2CF9AE}" pid="3" name="KSOProductBuildVer">
    <vt:lpwstr>1049-11.2.0.11254</vt:lpwstr>
  </property>
</Properties>
</file>